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 KESEHATAN Start 49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" i="1" l="1"/>
  <c r="M29" i="1" s="1"/>
  <c r="J29" i="1"/>
  <c r="J31" i="1" s="1"/>
  <c r="H29" i="1"/>
  <c r="H31" i="1" s="1"/>
  <c r="I31" i="1" s="1"/>
  <c r="E29" i="1"/>
  <c r="E31" i="1" s="1"/>
  <c r="D29" i="1"/>
  <c r="G29" i="1" s="1"/>
  <c r="C29" i="1"/>
  <c r="B29" i="1"/>
  <c r="A29" i="1"/>
  <c r="M28" i="1"/>
  <c r="L28" i="1"/>
  <c r="K28" i="1"/>
  <c r="G28" i="1"/>
  <c r="I28" i="1" s="1"/>
  <c r="F28" i="1"/>
  <c r="C28" i="1"/>
  <c r="B28" i="1"/>
  <c r="A28" i="1"/>
  <c r="L27" i="1"/>
  <c r="M27" i="1" s="1"/>
  <c r="K27" i="1"/>
  <c r="I27" i="1"/>
  <c r="F27" i="1"/>
  <c r="C27" i="1"/>
  <c r="B27" i="1"/>
  <c r="A27" i="1"/>
  <c r="L26" i="1"/>
  <c r="M26" i="1" s="1"/>
  <c r="K26" i="1"/>
  <c r="I26" i="1"/>
  <c r="G26" i="1"/>
  <c r="F26" i="1"/>
  <c r="C26" i="1"/>
  <c r="B26" i="1"/>
  <c r="A26" i="1"/>
  <c r="L25" i="1"/>
  <c r="M25" i="1" s="1"/>
  <c r="K25" i="1"/>
  <c r="G25" i="1"/>
  <c r="I25" i="1" s="1"/>
  <c r="F25" i="1"/>
  <c r="C25" i="1"/>
  <c r="B25" i="1"/>
  <c r="A25" i="1"/>
  <c r="L24" i="1"/>
  <c r="M24" i="1" s="1"/>
  <c r="K24" i="1"/>
  <c r="G24" i="1"/>
  <c r="I24" i="1" s="1"/>
  <c r="F24" i="1"/>
  <c r="C24" i="1"/>
  <c r="B24" i="1"/>
  <c r="A24" i="1"/>
  <c r="M23" i="1"/>
  <c r="L23" i="1"/>
  <c r="K23" i="1"/>
  <c r="G23" i="1"/>
  <c r="I23" i="1" s="1"/>
  <c r="F23" i="1"/>
  <c r="C23" i="1"/>
  <c r="B23" i="1"/>
  <c r="A23" i="1"/>
  <c r="L22" i="1"/>
  <c r="M22" i="1" s="1"/>
  <c r="K22" i="1"/>
  <c r="I22" i="1"/>
  <c r="G22" i="1"/>
  <c r="F22" i="1"/>
  <c r="C22" i="1"/>
  <c r="B22" i="1"/>
  <c r="A22" i="1"/>
  <c r="L21" i="1"/>
  <c r="M21" i="1" s="1"/>
  <c r="K21" i="1"/>
  <c r="G21" i="1"/>
  <c r="I21" i="1" s="1"/>
  <c r="F21" i="1"/>
  <c r="C21" i="1"/>
  <c r="B21" i="1"/>
  <c r="A21" i="1"/>
  <c r="L20" i="1"/>
  <c r="M20" i="1" s="1"/>
  <c r="K20" i="1"/>
  <c r="G20" i="1"/>
  <c r="I20" i="1" s="1"/>
  <c r="F20" i="1"/>
  <c r="C20" i="1"/>
  <c r="B20" i="1"/>
  <c r="A20" i="1"/>
  <c r="M19" i="1"/>
  <c r="L19" i="1"/>
  <c r="K19" i="1"/>
  <c r="G19" i="1"/>
  <c r="I19" i="1" s="1"/>
  <c r="F19" i="1"/>
  <c r="C19" i="1"/>
  <c r="B19" i="1"/>
  <c r="A19" i="1"/>
  <c r="L18" i="1"/>
  <c r="M18" i="1" s="1"/>
  <c r="K18" i="1"/>
  <c r="I18" i="1"/>
  <c r="G18" i="1"/>
  <c r="F18" i="1"/>
  <c r="C18" i="1"/>
  <c r="B18" i="1"/>
  <c r="A18" i="1"/>
  <c r="L17" i="1"/>
  <c r="M17" i="1" s="1"/>
  <c r="K17" i="1"/>
  <c r="G17" i="1"/>
  <c r="I17" i="1" s="1"/>
  <c r="F17" i="1"/>
  <c r="C17" i="1"/>
  <c r="B17" i="1"/>
  <c r="A17" i="1"/>
  <c r="L16" i="1"/>
  <c r="M16" i="1" s="1"/>
  <c r="K16" i="1"/>
  <c r="G16" i="1"/>
  <c r="I16" i="1" s="1"/>
  <c r="F16" i="1"/>
  <c r="C16" i="1"/>
  <c r="B16" i="1"/>
  <c r="A16" i="1"/>
  <c r="M15" i="1"/>
  <c r="L15" i="1"/>
  <c r="K15" i="1"/>
  <c r="I15" i="1"/>
  <c r="F15" i="1"/>
  <c r="C15" i="1"/>
  <c r="B15" i="1"/>
  <c r="A15" i="1"/>
  <c r="M14" i="1"/>
  <c r="L14" i="1"/>
  <c r="K14" i="1"/>
  <c r="G14" i="1"/>
  <c r="I14" i="1" s="1"/>
  <c r="F14" i="1"/>
  <c r="C14" i="1"/>
  <c r="B14" i="1"/>
  <c r="A14" i="1"/>
  <c r="L13" i="1"/>
  <c r="M13" i="1" s="1"/>
  <c r="K13" i="1"/>
  <c r="I13" i="1"/>
  <c r="G13" i="1"/>
  <c r="F13" i="1"/>
  <c r="C13" i="1"/>
  <c r="B13" i="1"/>
  <c r="A13" i="1"/>
  <c r="L12" i="1"/>
  <c r="M12" i="1" s="1"/>
  <c r="K12" i="1"/>
  <c r="G12" i="1"/>
  <c r="I12" i="1" s="1"/>
  <c r="F12" i="1"/>
  <c r="C12" i="1"/>
  <c r="B12" i="1"/>
  <c r="A12" i="1"/>
  <c r="L11" i="1"/>
  <c r="L31" i="1" s="1"/>
  <c r="K11" i="1"/>
  <c r="G11" i="1"/>
  <c r="I11" i="1" s="1"/>
  <c r="F11" i="1"/>
  <c r="C11" i="1"/>
  <c r="B11" i="1"/>
  <c r="A11" i="1"/>
  <c r="H7" i="1"/>
  <c r="G5" i="1"/>
  <c r="E7" i="1" s="1"/>
  <c r="F5" i="1"/>
  <c r="G4" i="1"/>
  <c r="F4" i="1"/>
  <c r="M31" i="1" l="1"/>
  <c r="K31" i="1"/>
  <c r="M11" i="1"/>
  <c r="I29" i="1"/>
  <c r="F29" i="1"/>
  <c r="D31" i="1"/>
  <c r="F31" i="1" s="1"/>
  <c r="K29" i="1"/>
</calcChain>
</file>

<file path=xl/sharedStrings.xml><?xml version="1.0" encoding="utf-8"?>
<sst xmlns="http://schemas.openxmlformats.org/spreadsheetml/2006/main" count="21" uniqueCount="14">
  <si>
    <t>TABEL 58</t>
  </si>
  <si>
    <t>PERSENTASE RUMAH SEHAT MENURUT KECAMATAN DAN PUSKESMAS</t>
  </si>
  <si>
    <t>NO</t>
  </si>
  <si>
    <t xml:space="preserve">KECAMATAN </t>
  </si>
  <si>
    <t>PUSKESMAS</t>
  </si>
  <si>
    <t>JUMLAH SELURUH RUMAH</t>
  </si>
  <si>
    <t>RUMAH MEMENUHI SYARAT (RUMAH SEHAT)</t>
  </si>
  <si>
    <t>JUMLAH RUMAH YANG BELUM MEMENUHI SYARAT</t>
  </si>
  <si>
    <t>RUMAH DIBINA</t>
  </si>
  <si>
    <t>RUMAH DIBINA MEMENUHI SYARAT</t>
  </si>
  <si>
    <t>JUMLAH</t>
  </si>
  <si>
    <t>%</t>
  </si>
  <si>
    <t>JUMLAH (KAB/KOTA)</t>
  </si>
  <si>
    <t>Sumber: …………………….. (sebutkan)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</si>
</sst>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_);_(@_)"/>
  </numFmts>
  <fonts count="4" x14ac:knownFonts="1">
    <font>
      <sz val="11"/>
      <color theme="1"/>
      <name val="Calibri"/>
      <family val="2"/>
      <charset val="1"/>
      <scheme val="minor"/>
    </font>
    <font>
      <i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</cellStyleXfs>
  <cellXfs count="67">
    <xf numFmtId="0" fontId="0" fillId="0" borderId="0" xfId="0"/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" fillId="0" borderId="0" xfId="0" quotePrefix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quotePrefix="1" applyFont="1" applyAlignment="1">
      <alignment horizontal="left" vertical="center" wrapText="1"/>
    </xf>
    <xf numFmtId="0" fontId="2" fillId="0" borderId="0" xfId="0" quotePrefix="1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2" fillId="0" borderId="6" xfId="0" applyFont="1" applyFill="1" applyBorder="1" applyAlignment="1">
      <alignment wrapText="1"/>
    </xf>
    <xf numFmtId="164" fontId="2" fillId="0" borderId="6" xfId="4" applyNumberFormat="1" applyFont="1" applyFill="1" applyBorder="1" applyAlignment="1">
      <alignment wrapText="1"/>
    </xf>
    <xf numFmtId="165" fontId="2" fillId="0" borderId="6" xfId="1" applyNumberFormat="1" applyFont="1" applyBorder="1" applyAlignment="1">
      <alignment wrapText="1"/>
    </xf>
    <xf numFmtId="41" fontId="2" fillId="0" borderId="6" xfId="1" applyFont="1" applyFill="1" applyBorder="1" applyAlignment="1">
      <alignment wrapText="1"/>
    </xf>
    <xf numFmtId="2" fontId="2" fillId="0" borderId="6" xfId="1" applyNumberFormat="1" applyFont="1" applyBorder="1" applyAlignment="1">
      <alignment wrapText="1"/>
    </xf>
    <xf numFmtId="1" fontId="2" fillId="0" borderId="6" xfId="1" applyNumberFormat="1" applyFont="1" applyFill="1" applyBorder="1" applyAlignment="1">
      <alignment wrapText="1"/>
    </xf>
    <xf numFmtId="0" fontId="2" fillId="0" borderId="6" xfId="1" applyNumberFormat="1" applyFont="1" applyBorder="1" applyAlignment="1">
      <alignment wrapText="1"/>
    </xf>
    <xf numFmtId="41" fontId="2" fillId="0" borderId="6" xfId="1" applyFont="1" applyBorder="1" applyAlignment="1">
      <alignment wrapText="1"/>
    </xf>
    <xf numFmtId="165" fontId="2" fillId="0" borderId="6" xfId="1" applyNumberFormat="1" applyFont="1" applyFill="1" applyBorder="1" applyAlignment="1">
      <alignment wrapText="1"/>
    </xf>
    <xf numFmtId="2" fontId="2" fillId="0" borderId="6" xfId="1" applyNumberFormat="1" applyFont="1" applyFill="1" applyBorder="1" applyAlignment="1">
      <alignment wrapText="1"/>
    </xf>
    <xf numFmtId="0" fontId="2" fillId="0" borderId="6" xfId="1" applyNumberFormat="1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164" fontId="2" fillId="0" borderId="15" xfId="4" applyNumberFormat="1" applyFont="1" applyFill="1" applyBorder="1" applyAlignment="1">
      <alignment wrapText="1"/>
    </xf>
    <xf numFmtId="41" fontId="2" fillId="0" borderId="15" xfId="0" applyNumberFormat="1" applyFont="1" applyFill="1" applyBorder="1" applyAlignment="1">
      <alignment wrapText="1"/>
    </xf>
    <xf numFmtId="1" fontId="2" fillId="0" borderId="15" xfId="0" applyNumberFormat="1" applyFont="1" applyFill="1" applyBorder="1" applyAlignment="1">
      <alignment wrapText="1"/>
    </xf>
    <xf numFmtId="41" fontId="2" fillId="0" borderId="6" xfId="2" applyFont="1" applyFill="1" applyBorder="1" applyAlignment="1">
      <alignment wrapText="1"/>
    </xf>
    <xf numFmtId="1" fontId="2" fillId="0" borderId="6" xfId="2" applyNumberFormat="1" applyFont="1" applyFill="1" applyBorder="1" applyAlignment="1">
      <alignment wrapText="1"/>
    </xf>
    <xf numFmtId="0" fontId="2" fillId="0" borderId="14" xfId="3" applyFont="1" applyFill="1" applyBorder="1" applyAlignment="1">
      <alignment wrapText="1"/>
    </xf>
    <xf numFmtId="41" fontId="2" fillId="0" borderId="15" xfId="3" applyNumberFormat="1" applyFont="1" applyFill="1" applyBorder="1" applyAlignment="1">
      <alignment wrapText="1"/>
    </xf>
    <xf numFmtId="1" fontId="2" fillId="0" borderId="15" xfId="3" applyNumberFormat="1" applyFont="1" applyFill="1" applyBorder="1" applyAlignment="1">
      <alignment wrapText="1"/>
    </xf>
    <xf numFmtId="166" fontId="2" fillId="0" borderId="6" xfId="2" applyNumberFormat="1" applyFont="1" applyFill="1" applyBorder="1" applyAlignment="1">
      <alignment wrapText="1"/>
    </xf>
    <xf numFmtId="41" fontId="2" fillId="0" borderId="6" xfId="0" applyNumberFormat="1" applyFont="1" applyFill="1" applyBorder="1" applyAlignment="1">
      <alignment wrapText="1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wrapText="1"/>
    </xf>
    <xf numFmtId="41" fontId="2" fillId="0" borderId="19" xfId="1" applyFont="1" applyFill="1" applyBorder="1" applyAlignment="1">
      <alignment wrapText="1"/>
    </xf>
    <xf numFmtId="2" fontId="2" fillId="0" borderId="19" xfId="1" applyNumberFormat="1" applyFont="1" applyFill="1" applyBorder="1" applyAlignment="1">
      <alignment wrapText="1"/>
    </xf>
    <xf numFmtId="1" fontId="2" fillId="0" borderId="19" xfId="1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</cellXfs>
  <cellStyles count="5">
    <cellStyle name="Comma [0] 2 2" xfId="1"/>
    <cellStyle name="Comma [0] 4 3" xfId="2"/>
    <cellStyle name="Comma 20 3" xfId="4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pen%20data%202018/FIX%20PROFIL%202018(AutoRecovered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ostel1\Downloads\PUSKESMAS%20REJOSA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8"/>
      <sheetName val="67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Tambahan Prov)"/>
    </sheetNames>
    <sheetDataSet>
      <sheetData sheetId="0"/>
      <sheetData sheetId="1">
        <row r="5">
          <cell r="E5" t="str">
            <v>KABUPATEN/KOTA</v>
          </cell>
          <cell r="F5" t="str">
            <v>KUDUS</v>
          </cell>
        </row>
        <row r="6">
          <cell r="E6" t="str">
            <v xml:space="preserve">TAHUN </v>
          </cell>
          <cell r="F6">
            <v>2017</v>
          </cell>
        </row>
      </sheetData>
      <sheetData sheetId="2"/>
      <sheetData sheetId="3"/>
      <sheetData sheetId="4">
        <row r="12">
          <cell r="A12">
            <v>1</v>
          </cell>
          <cell r="B12" t="str">
            <v xml:space="preserve"> KALIWUNGU</v>
          </cell>
          <cell r="C12" t="str">
            <v>KALIWUNGU</v>
          </cell>
        </row>
        <row r="13">
          <cell r="A13">
            <v>2</v>
          </cell>
          <cell r="B13" t="str">
            <v xml:space="preserve"> KALIWUNGU</v>
          </cell>
          <cell r="C13" t="str">
            <v>SIDOREKSO</v>
          </cell>
        </row>
        <row r="14">
          <cell r="A14">
            <v>3</v>
          </cell>
          <cell r="B14" t="str">
            <v xml:space="preserve"> KOTA KUDUS</v>
          </cell>
          <cell r="C14" t="str">
            <v>WERGU WETAN</v>
          </cell>
        </row>
        <row r="15">
          <cell r="A15">
            <v>4</v>
          </cell>
          <cell r="B15" t="str">
            <v xml:space="preserve"> KOTA KUDUS</v>
          </cell>
          <cell r="C15" t="str">
            <v>PURWOSARI</v>
          </cell>
        </row>
        <row r="16">
          <cell r="A16">
            <v>5</v>
          </cell>
          <cell r="B16" t="str">
            <v xml:space="preserve"> KOTA KUDUS</v>
          </cell>
          <cell r="C16" t="str">
            <v>RENDENG</v>
          </cell>
        </row>
        <row r="17">
          <cell r="A17">
            <v>6</v>
          </cell>
          <cell r="C17" t="str">
            <v>JATI</v>
          </cell>
        </row>
        <row r="18">
          <cell r="A18">
            <v>7</v>
          </cell>
          <cell r="B18" t="str">
            <v xml:space="preserve"> JATI</v>
          </cell>
          <cell r="C18" t="str">
            <v>NGEMBAL KULON</v>
          </cell>
        </row>
        <row r="19">
          <cell r="A19">
            <v>8</v>
          </cell>
          <cell r="B19" t="str">
            <v xml:space="preserve"> UNDAAN</v>
          </cell>
          <cell r="C19" t="str">
            <v>UNDAAN</v>
          </cell>
        </row>
        <row r="20">
          <cell r="A20">
            <v>9</v>
          </cell>
          <cell r="B20" t="str">
            <v xml:space="preserve"> UNDAAN</v>
          </cell>
          <cell r="C20" t="str">
            <v>NGEMPLAK</v>
          </cell>
        </row>
        <row r="21">
          <cell r="A21">
            <v>10</v>
          </cell>
          <cell r="B21" t="str">
            <v xml:space="preserve"> MEJOBO</v>
          </cell>
          <cell r="C21" t="str">
            <v>MEJOBO</v>
          </cell>
        </row>
        <row r="22">
          <cell r="A22">
            <v>11</v>
          </cell>
          <cell r="B22" t="str">
            <v xml:space="preserve"> MEJOBO</v>
          </cell>
          <cell r="C22" t="str">
            <v>JEPANG</v>
          </cell>
        </row>
        <row r="23">
          <cell r="A23">
            <v>12</v>
          </cell>
          <cell r="B23" t="str">
            <v xml:space="preserve"> JEKULO</v>
          </cell>
          <cell r="C23" t="str">
            <v>JEKULO</v>
          </cell>
        </row>
        <row r="24">
          <cell r="A24">
            <v>13</v>
          </cell>
          <cell r="B24" t="str">
            <v xml:space="preserve"> JEKULO</v>
          </cell>
          <cell r="C24" t="str">
            <v>TANJUNGREJO</v>
          </cell>
        </row>
        <row r="25">
          <cell r="A25">
            <v>14</v>
          </cell>
          <cell r="B25" t="str">
            <v xml:space="preserve"> BAE</v>
          </cell>
          <cell r="C25" t="str">
            <v>BAE</v>
          </cell>
        </row>
        <row r="26">
          <cell r="A26">
            <v>15</v>
          </cell>
          <cell r="B26" t="str">
            <v xml:space="preserve"> BAE</v>
          </cell>
          <cell r="C26" t="str">
            <v>DERSALAM</v>
          </cell>
        </row>
        <row r="27">
          <cell r="A27">
            <v>16</v>
          </cell>
          <cell r="B27" t="str">
            <v xml:space="preserve"> GEBOG</v>
          </cell>
          <cell r="C27" t="str">
            <v>GRIBIG</v>
          </cell>
        </row>
        <row r="28">
          <cell r="A28">
            <v>17</v>
          </cell>
          <cell r="B28" t="str">
            <v xml:space="preserve"> GEBOG</v>
          </cell>
          <cell r="C28" t="str">
            <v>GONDOSARI</v>
          </cell>
        </row>
        <row r="29">
          <cell r="A29">
            <v>18</v>
          </cell>
          <cell r="B29" t="str">
            <v>DAWE</v>
          </cell>
          <cell r="C29" t="str">
            <v>DAWE</v>
          </cell>
        </row>
        <row r="30">
          <cell r="A30">
            <v>19</v>
          </cell>
          <cell r="B30" t="str">
            <v>DAWE</v>
          </cell>
          <cell r="C30" t="str">
            <v>REJOSARI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>
        <row r="37">
          <cell r="D37">
            <v>9891</v>
          </cell>
          <cell r="E37">
            <v>3554</v>
          </cell>
          <cell r="H37">
            <v>500</v>
          </cell>
          <cell r="J37">
            <v>391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E6" sqref="E6"/>
    </sheetView>
  </sheetViews>
  <sheetFormatPr defaultRowHeight="15" x14ac:dyDescent="0.25"/>
  <cols>
    <col min="1" max="1" width="5.7109375" customWidth="1"/>
    <col min="2" max="3" width="20.7109375" customWidth="1"/>
    <col min="4" max="13" width="15.7109375" customWidth="1"/>
  </cols>
  <sheetData>
    <row r="1" spans="1:13" x14ac:dyDescent="0.25">
      <c r="A1" s="3" t="s">
        <v>0</v>
      </c>
      <c r="B1" s="4"/>
      <c r="C1" s="5"/>
      <c r="D1" s="5"/>
      <c r="E1" s="6"/>
      <c r="F1" s="6"/>
      <c r="G1" s="6"/>
      <c r="H1" s="6"/>
      <c r="I1" s="6"/>
      <c r="J1" s="6"/>
      <c r="K1" s="6"/>
      <c r="L1" s="6"/>
      <c r="M1" s="6"/>
    </row>
    <row r="2" spans="1:13" x14ac:dyDescent="0.25">
      <c r="A2" s="7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</row>
    <row r="3" spans="1:13" x14ac:dyDescent="0.25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x14ac:dyDescent="0.25">
      <c r="A4" s="9"/>
      <c r="B4" s="9"/>
      <c r="C4" s="9"/>
      <c r="D4" s="9"/>
      <c r="E4" s="6"/>
      <c r="F4" s="10" t="str">
        <f>'[1]1'!E5</f>
        <v>KABUPATEN/KOTA</v>
      </c>
      <c r="G4" s="11" t="str">
        <f>'[1]1'!F5</f>
        <v>KUDUS</v>
      </c>
      <c r="H4" s="9"/>
      <c r="I4" s="9"/>
      <c r="J4" s="9"/>
      <c r="K4" s="9"/>
      <c r="L4" s="9"/>
      <c r="M4" s="9"/>
    </row>
    <row r="5" spans="1:13" x14ac:dyDescent="0.25">
      <c r="A5" s="6"/>
      <c r="B5" s="12"/>
      <c r="C5" s="6"/>
      <c r="D5" s="6"/>
      <c r="E5" s="6"/>
      <c r="F5" s="10" t="str">
        <f>'[1]1'!E6</f>
        <v xml:space="preserve">TAHUN </v>
      </c>
      <c r="G5" s="11">
        <f>'[1]1'!F6</f>
        <v>2017</v>
      </c>
      <c r="H5" s="12"/>
      <c r="I5" s="12"/>
      <c r="J5" s="12"/>
      <c r="K5" s="12"/>
      <c r="L5" s="12"/>
      <c r="M5" s="12"/>
    </row>
    <row r="6" spans="1:13" ht="15.75" thickBot="1" x14ac:dyDescent="0.3">
      <c r="A6" s="13"/>
      <c r="B6" s="14"/>
      <c r="C6" s="14"/>
      <c r="D6" s="14"/>
      <c r="E6" s="13"/>
      <c r="F6" s="13"/>
      <c r="G6" s="13"/>
      <c r="H6" s="13"/>
      <c r="I6" s="13"/>
      <c r="J6" s="13"/>
      <c r="K6" s="13"/>
      <c r="L6" s="13"/>
      <c r="M6" s="13"/>
    </row>
    <row r="7" spans="1:13" x14ac:dyDescent="0.25">
      <c r="A7" s="15" t="s">
        <v>2</v>
      </c>
      <c r="B7" s="15" t="s">
        <v>3</v>
      </c>
      <c r="C7" s="16" t="s">
        <v>4</v>
      </c>
      <c r="D7" s="17" t="s">
        <v>5</v>
      </c>
      <c r="E7" s="18">
        <f>G5-1</f>
        <v>2016</v>
      </c>
      <c r="F7" s="19"/>
      <c r="G7" s="20"/>
      <c r="H7" s="18">
        <f>G5</f>
        <v>2017</v>
      </c>
      <c r="I7" s="19"/>
      <c r="J7" s="19"/>
      <c r="K7" s="19"/>
      <c r="L7" s="19"/>
      <c r="M7" s="21"/>
    </row>
    <row r="8" spans="1:13" ht="29.25" customHeight="1" x14ac:dyDescent="0.25">
      <c r="A8" s="22"/>
      <c r="B8" s="22"/>
      <c r="C8" s="23"/>
      <c r="D8" s="24"/>
      <c r="E8" s="25" t="s">
        <v>6</v>
      </c>
      <c r="F8" s="26"/>
      <c r="G8" s="27" t="s">
        <v>7</v>
      </c>
      <c r="H8" s="28" t="s">
        <v>8</v>
      </c>
      <c r="I8" s="28"/>
      <c r="J8" s="28" t="s">
        <v>9</v>
      </c>
      <c r="K8" s="28"/>
      <c r="L8" s="25" t="s">
        <v>6</v>
      </c>
      <c r="M8" s="26"/>
    </row>
    <row r="9" spans="1:13" ht="24.75" customHeight="1" x14ac:dyDescent="0.25">
      <c r="A9" s="29"/>
      <c r="B9" s="29"/>
      <c r="C9" s="30"/>
      <c r="D9" s="31"/>
      <c r="E9" s="32" t="s">
        <v>10</v>
      </c>
      <c r="F9" s="33" t="s">
        <v>11</v>
      </c>
      <c r="G9" s="29"/>
      <c r="H9" s="34" t="s">
        <v>10</v>
      </c>
      <c r="I9" s="33" t="s">
        <v>11</v>
      </c>
      <c r="J9" s="34" t="s">
        <v>10</v>
      </c>
      <c r="K9" s="33" t="s">
        <v>11</v>
      </c>
      <c r="L9" s="32" t="s">
        <v>10</v>
      </c>
      <c r="M9" s="33" t="s">
        <v>11</v>
      </c>
    </row>
    <row r="10" spans="1:13" x14ac:dyDescent="0.25">
      <c r="A10" s="1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</row>
    <row r="11" spans="1:13" x14ac:dyDescent="0.25">
      <c r="A11" s="35">
        <f>'[1]4'!A12</f>
        <v>1</v>
      </c>
      <c r="B11" s="35" t="str">
        <f>'[1]4'!B12</f>
        <v xml:space="preserve"> KALIWUNGU</v>
      </c>
      <c r="C11" s="35" t="str">
        <f>'[1]4'!C12</f>
        <v>KALIWUNGU</v>
      </c>
      <c r="D11" s="36">
        <v>17324</v>
      </c>
      <c r="E11" s="37">
        <v>14385</v>
      </c>
      <c r="F11" s="38">
        <f>E11/D11*100</f>
        <v>83.035095820826598</v>
      </c>
      <c r="G11" s="37">
        <f>D11-E11</f>
        <v>2939</v>
      </c>
      <c r="H11" s="39">
        <v>358</v>
      </c>
      <c r="I11" s="40">
        <f>H11/G11*100</f>
        <v>12.181013950323241</v>
      </c>
      <c r="J11" s="41">
        <v>325</v>
      </c>
      <c r="K11" s="42">
        <f>J11/H11*100</f>
        <v>90.782122905027933</v>
      </c>
      <c r="L11" s="43">
        <f>SUM(J11,E11)</f>
        <v>14710</v>
      </c>
      <c r="M11" s="42">
        <f>L11/D11*100</f>
        <v>84.911105980143148</v>
      </c>
    </row>
    <row r="12" spans="1:13" x14ac:dyDescent="0.25">
      <c r="A12" s="35">
        <f>'[1]4'!A13</f>
        <v>2</v>
      </c>
      <c r="B12" s="36" t="str">
        <f>'[1]4'!B13</f>
        <v xml:space="preserve"> KALIWUNGU</v>
      </c>
      <c r="C12" s="36" t="str">
        <f>'[1]4'!C13</f>
        <v>SIDOREKSO</v>
      </c>
      <c r="D12" s="36">
        <v>9076</v>
      </c>
      <c r="E12" s="37">
        <v>7345</v>
      </c>
      <c r="F12" s="44">
        <f t="shared" ref="F12:F29" si="0">E12/D12*100</f>
        <v>80.927721463199646</v>
      </c>
      <c r="G12" s="37">
        <f t="shared" ref="G12:G29" si="1">D12-E12</f>
        <v>1731</v>
      </c>
      <c r="H12" s="39">
        <v>335</v>
      </c>
      <c r="I12" s="45">
        <f t="shared" ref="I12:I31" si="2">H12/G12*100</f>
        <v>19.352975158867704</v>
      </c>
      <c r="J12" s="41">
        <v>252</v>
      </c>
      <c r="K12" s="46">
        <f>J12/H12*100</f>
        <v>75.223880597014926</v>
      </c>
      <c r="L12" s="39">
        <f t="shared" ref="L12:L29" si="3">SUM(J12,E12)</f>
        <v>7597</v>
      </c>
      <c r="M12" s="45">
        <f t="shared" ref="M12:M29" si="4">L12/D12*100</f>
        <v>83.704275011018069</v>
      </c>
    </row>
    <row r="13" spans="1:13" x14ac:dyDescent="0.25">
      <c r="A13" s="35">
        <f>'[1]4'!A14</f>
        <v>3</v>
      </c>
      <c r="B13" s="36" t="str">
        <f>'[1]4'!B14</f>
        <v xml:space="preserve"> KOTA KUDUS</v>
      </c>
      <c r="C13" s="36" t="str">
        <f>'[1]4'!C14</f>
        <v>WERGU WETAN</v>
      </c>
      <c r="D13" s="47">
        <v>7726</v>
      </c>
      <c r="E13" s="48">
        <v>7152</v>
      </c>
      <c r="F13" s="44">
        <f t="shared" si="0"/>
        <v>92.570541030287345</v>
      </c>
      <c r="G13" s="37">
        <f t="shared" si="1"/>
        <v>574</v>
      </c>
      <c r="H13" s="49">
        <v>80</v>
      </c>
      <c r="I13" s="46">
        <f>H13/G13*100</f>
        <v>13.937282229965156</v>
      </c>
      <c r="J13" s="50">
        <v>75</v>
      </c>
      <c r="K13" s="45">
        <f t="shared" ref="K13:K29" si="5">J13/H13*100</f>
        <v>93.75</v>
      </c>
      <c r="L13" s="39">
        <f t="shared" si="3"/>
        <v>7227</v>
      </c>
      <c r="M13" s="45">
        <f t="shared" si="4"/>
        <v>93.541289153507634</v>
      </c>
    </row>
    <row r="14" spans="1:13" x14ac:dyDescent="0.25">
      <c r="A14" s="35">
        <f>'[1]4'!A15</f>
        <v>4</v>
      </c>
      <c r="B14" s="36" t="str">
        <f>'[1]4'!B15</f>
        <v xml:space="preserve"> KOTA KUDUS</v>
      </c>
      <c r="C14" s="36" t="str">
        <f>'[1]4'!C15</f>
        <v>PURWOSARI</v>
      </c>
      <c r="D14" s="36">
        <v>7134</v>
      </c>
      <c r="E14" s="37">
        <v>6671</v>
      </c>
      <c r="F14" s="44">
        <f t="shared" si="0"/>
        <v>93.509952340902728</v>
      </c>
      <c r="G14" s="37">
        <f t="shared" si="1"/>
        <v>463</v>
      </c>
      <c r="H14" s="51">
        <v>292</v>
      </c>
      <c r="I14" s="45">
        <f t="shared" si="2"/>
        <v>63.066954643628513</v>
      </c>
      <c r="J14" s="52">
        <v>225</v>
      </c>
      <c r="K14" s="45">
        <f t="shared" si="5"/>
        <v>77.054794520547944</v>
      </c>
      <c r="L14" s="39">
        <f t="shared" si="3"/>
        <v>6896</v>
      </c>
      <c r="M14" s="45">
        <f t="shared" si="4"/>
        <v>96.663863190356039</v>
      </c>
    </row>
    <row r="15" spans="1:13" x14ac:dyDescent="0.25">
      <c r="A15" s="35">
        <f>'[1]4'!A16</f>
        <v>5</v>
      </c>
      <c r="B15" s="36" t="str">
        <f>'[1]4'!B16</f>
        <v xml:space="preserve"> KOTA KUDUS</v>
      </c>
      <c r="C15" s="36" t="str">
        <f>'[1]4'!C16</f>
        <v>RENDENG</v>
      </c>
      <c r="D15" s="47">
        <v>6993</v>
      </c>
      <c r="E15" s="48">
        <v>5261</v>
      </c>
      <c r="F15" s="44">
        <f>E15/D15*100</f>
        <v>75.232375232375233</v>
      </c>
      <c r="G15" s="37">
        <v>1732</v>
      </c>
      <c r="H15" s="49">
        <v>205</v>
      </c>
      <c r="I15" s="45">
        <f t="shared" si="2"/>
        <v>11.836027713625866</v>
      </c>
      <c r="J15" s="50">
        <v>143</v>
      </c>
      <c r="K15" s="45">
        <f t="shared" si="5"/>
        <v>69.756097560975604</v>
      </c>
      <c r="L15" s="39">
        <f t="shared" si="3"/>
        <v>5404</v>
      </c>
      <c r="M15" s="45">
        <f t="shared" si="4"/>
        <v>77.277277277277278</v>
      </c>
    </row>
    <row r="16" spans="1:13" x14ac:dyDescent="0.25">
      <c r="A16" s="35">
        <f>'[1]4'!A17</f>
        <v>6</v>
      </c>
      <c r="B16" s="36" t="str">
        <f>'[1]4'!C17</f>
        <v>JATI</v>
      </c>
      <c r="C16" s="36" t="str">
        <f>'[1]4'!C17</f>
        <v>JATI</v>
      </c>
      <c r="D16" s="36">
        <v>14343</v>
      </c>
      <c r="E16" s="37">
        <v>10731</v>
      </c>
      <c r="F16" s="44">
        <f t="shared" si="0"/>
        <v>74.816983894582719</v>
      </c>
      <c r="G16" s="37">
        <f t="shared" si="1"/>
        <v>3612</v>
      </c>
      <c r="H16" s="39">
        <v>6024</v>
      </c>
      <c r="I16" s="45">
        <f t="shared" si="2"/>
        <v>166.77740863787375</v>
      </c>
      <c r="J16" s="41">
        <v>4337</v>
      </c>
      <c r="K16" s="46">
        <f>J16/H16*100</f>
        <v>71.995351925630814</v>
      </c>
      <c r="L16" s="39">
        <f t="shared" si="3"/>
        <v>15068</v>
      </c>
      <c r="M16" s="45">
        <f t="shared" si="4"/>
        <v>105.05473053057241</v>
      </c>
    </row>
    <row r="17" spans="1:13" x14ac:dyDescent="0.25">
      <c r="A17" s="35">
        <f>'[1]4'!A18</f>
        <v>7</v>
      </c>
      <c r="B17" s="36" t="str">
        <f>'[1]4'!B18</f>
        <v xml:space="preserve"> JATI</v>
      </c>
      <c r="C17" s="36" t="str">
        <f>'[1]4'!C18</f>
        <v>NGEMBAL KULON</v>
      </c>
      <c r="D17" s="47">
        <v>11746</v>
      </c>
      <c r="E17" s="48">
        <v>9280</v>
      </c>
      <c r="F17" s="44">
        <f t="shared" si="0"/>
        <v>79.005618934105229</v>
      </c>
      <c r="G17" s="37">
        <f t="shared" si="1"/>
        <v>2466</v>
      </c>
      <c r="H17" s="49">
        <v>630</v>
      </c>
      <c r="I17" s="45">
        <f t="shared" si="2"/>
        <v>25.547445255474454</v>
      </c>
      <c r="J17" s="50">
        <v>547</v>
      </c>
      <c r="K17" s="45">
        <f t="shared" si="5"/>
        <v>86.825396825396822</v>
      </c>
      <c r="L17" s="39">
        <f t="shared" si="3"/>
        <v>9827</v>
      </c>
      <c r="M17" s="46">
        <f>L17/D17*100</f>
        <v>83.66252341222544</v>
      </c>
    </row>
    <row r="18" spans="1:13" x14ac:dyDescent="0.25">
      <c r="A18" s="35">
        <f>'[1]4'!A19</f>
        <v>8</v>
      </c>
      <c r="B18" s="36" t="str">
        <f>'[1]4'!B19</f>
        <v xml:space="preserve"> UNDAAN</v>
      </c>
      <c r="C18" s="36" t="str">
        <f>'[1]4'!C19</f>
        <v>UNDAAN</v>
      </c>
      <c r="D18" s="53">
        <v>13263</v>
      </c>
      <c r="E18" s="48">
        <v>9290</v>
      </c>
      <c r="F18" s="44">
        <f t="shared" si="0"/>
        <v>70.044484656563384</v>
      </c>
      <c r="G18" s="37">
        <f t="shared" si="1"/>
        <v>3973</v>
      </c>
      <c r="H18" s="54">
        <v>360</v>
      </c>
      <c r="I18" s="45">
        <f t="shared" si="2"/>
        <v>9.0611628492323177</v>
      </c>
      <c r="J18" s="55">
        <v>251</v>
      </c>
      <c r="K18" s="45">
        <f t="shared" si="5"/>
        <v>69.722222222222214</v>
      </c>
      <c r="L18" s="39">
        <f t="shared" si="3"/>
        <v>9541</v>
      </c>
      <c r="M18" s="45">
        <f t="shared" si="4"/>
        <v>71.9369675035814</v>
      </c>
    </row>
    <row r="19" spans="1:13" x14ac:dyDescent="0.25">
      <c r="A19" s="35">
        <f>'[1]4'!A20</f>
        <v>9</v>
      </c>
      <c r="B19" s="36" t="str">
        <f>'[1]4'!B20</f>
        <v xml:space="preserve"> UNDAAN</v>
      </c>
      <c r="C19" s="36" t="str">
        <f>'[1]4'!C20</f>
        <v>NGEMPLAK</v>
      </c>
      <c r="D19" s="37">
        <v>6732</v>
      </c>
      <c r="E19" s="37">
        <v>4823</v>
      </c>
      <c r="F19" s="44">
        <f t="shared" si="0"/>
        <v>71.642899584076062</v>
      </c>
      <c r="G19" s="37">
        <f t="shared" si="1"/>
        <v>1909</v>
      </c>
      <c r="H19" s="56">
        <v>672</v>
      </c>
      <c r="I19" s="46">
        <f>H19/G19*100</f>
        <v>35.201676270298584</v>
      </c>
      <c r="J19" s="41">
        <v>360</v>
      </c>
      <c r="K19" s="45">
        <f t="shared" si="5"/>
        <v>53.571428571428569</v>
      </c>
      <c r="L19" s="39">
        <f t="shared" si="3"/>
        <v>5183</v>
      </c>
      <c r="M19" s="46">
        <f>L19/D19*100</f>
        <v>76.990493166963759</v>
      </c>
    </row>
    <row r="20" spans="1:13" x14ac:dyDescent="0.25">
      <c r="A20" s="35">
        <f>'[1]4'!A21</f>
        <v>10</v>
      </c>
      <c r="B20" s="36" t="str">
        <f>'[1]4'!B21</f>
        <v xml:space="preserve"> MEJOBO</v>
      </c>
      <c r="C20" s="36" t="str">
        <f>'[1]4'!C21</f>
        <v>MEJOBO</v>
      </c>
      <c r="D20" s="47">
        <v>6279</v>
      </c>
      <c r="E20" s="48">
        <v>5984</v>
      </c>
      <c r="F20" s="44">
        <f t="shared" si="0"/>
        <v>95.301799649625735</v>
      </c>
      <c r="G20" s="37">
        <f t="shared" si="1"/>
        <v>295</v>
      </c>
      <c r="H20" s="49">
        <v>798</v>
      </c>
      <c r="I20" s="45">
        <f t="shared" si="2"/>
        <v>270.50847457627117</v>
      </c>
      <c r="J20" s="50">
        <v>755</v>
      </c>
      <c r="K20" s="45">
        <f t="shared" si="5"/>
        <v>94.611528822055135</v>
      </c>
      <c r="L20" s="39">
        <f t="shared" si="3"/>
        <v>6739</v>
      </c>
      <c r="M20" s="45">
        <f t="shared" si="4"/>
        <v>107.32600732600733</v>
      </c>
    </row>
    <row r="21" spans="1:13" x14ac:dyDescent="0.25">
      <c r="A21" s="35">
        <f>'[1]4'!A22</f>
        <v>11</v>
      </c>
      <c r="B21" s="36" t="str">
        <f>'[1]4'!B22</f>
        <v xml:space="preserve"> MEJOBO</v>
      </c>
      <c r="C21" s="36" t="str">
        <f>'[1]4'!C22</f>
        <v>JEPANG</v>
      </c>
      <c r="D21" s="47">
        <v>9988</v>
      </c>
      <c r="E21" s="48">
        <v>8090</v>
      </c>
      <c r="F21" s="44">
        <f t="shared" si="0"/>
        <v>80.997196635963149</v>
      </c>
      <c r="G21" s="37">
        <f t="shared" si="1"/>
        <v>1898</v>
      </c>
      <c r="H21" s="49">
        <v>1949</v>
      </c>
      <c r="I21" s="45">
        <f t="shared" si="2"/>
        <v>102.68703898840886</v>
      </c>
      <c r="J21" s="50">
        <v>1305</v>
      </c>
      <c r="K21" s="45">
        <f t="shared" si="5"/>
        <v>66.957414058491537</v>
      </c>
      <c r="L21" s="39">
        <f t="shared" si="3"/>
        <v>9395</v>
      </c>
      <c r="M21" s="45">
        <f t="shared" si="4"/>
        <v>94.062875450540645</v>
      </c>
    </row>
    <row r="22" spans="1:13" x14ac:dyDescent="0.25">
      <c r="A22" s="35">
        <f>'[1]4'!A23</f>
        <v>12</v>
      </c>
      <c r="B22" s="36" t="str">
        <f>'[1]4'!B23</f>
        <v xml:space="preserve"> JEKULO</v>
      </c>
      <c r="C22" s="36" t="str">
        <f>'[1]4'!C23</f>
        <v>JEKULO</v>
      </c>
      <c r="D22" s="47">
        <v>9667</v>
      </c>
      <c r="E22" s="48">
        <v>7392</v>
      </c>
      <c r="F22" s="44">
        <f t="shared" si="0"/>
        <v>76.466328747284578</v>
      </c>
      <c r="G22" s="37">
        <f t="shared" si="1"/>
        <v>2275</v>
      </c>
      <c r="H22" s="49">
        <v>215</v>
      </c>
      <c r="I22" s="46">
        <f>H22/G22*100</f>
        <v>9.4505494505494507</v>
      </c>
      <c r="J22" s="50">
        <v>172</v>
      </c>
      <c r="K22" s="45">
        <f t="shared" si="5"/>
        <v>80</v>
      </c>
      <c r="L22" s="39">
        <f t="shared" si="3"/>
        <v>7564</v>
      </c>
      <c r="M22" s="45">
        <f t="shared" si="4"/>
        <v>78.245577738698671</v>
      </c>
    </row>
    <row r="23" spans="1:13" x14ac:dyDescent="0.25">
      <c r="A23" s="35">
        <f>'[1]4'!A24</f>
        <v>13</v>
      </c>
      <c r="B23" s="36" t="str">
        <f>'[1]4'!B24</f>
        <v xml:space="preserve"> JEKULO</v>
      </c>
      <c r="C23" s="36" t="str">
        <f>'[1]4'!C24</f>
        <v>TANJUNGREJO</v>
      </c>
      <c r="D23" s="36">
        <v>16009</v>
      </c>
      <c r="E23" s="37">
        <v>12784</v>
      </c>
      <c r="F23" s="44">
        <f t="shared" si="0"/>
        <v>79.855081516646891</v>
      </c>
      <c r="G23" s="37">
        <f t="shared" si="1"/>
        <v>3225</v>
      </c>
      <c r="H23" s="39">
        <v>360</v>
      </c>
      <c r="I23" s="45">
        <f t="shared" si="2"/>
        <v>11.162790697674419</v>
      </c>
      <c r="J23" s="41">
        <v>339</v>
      </c>
      <c r="K23" s="45">
        <f t="shared" si="5"/>
        <v>94.166666666666671</v>
      </c>
      <c r="L23" s="39">
        <f t="shared" si="3"/>
        <v>13123</v>
      </c>
      <c r="M23" s="45">
        <f t="shared" si="4"/>
        <v>81.97264038978075</v>
      </c>
    </row>
    <row r="24" spans="1:13" x14ac:dyDescent="0.25">
      <c r="A24" s="35">
        <f>'[1]4'!A25</f>
        <v>14</v>
      </c>
      <c r="B24" s="36" t="str">
        <f>'[1]4'!B25</f>
        <v xml:space="preserve"> BAE</v>
      </c>
      <c r="C24" s="36" t="str">
        <f>'[1]4'!C25</f>
        <v>BAE</v>
      </c>
      <c r="D24" s="36">
        <v>12468</v>
      </c>
      <c r="E24" s="37">
        <v>11877</v>
      </c>
      <c r="F24" s="44">
        <f t="shared" si="0"/>
        <v>95.259865255052929</v>
      </c>
      <c r="G24" s="37">
        <f t="shared" si="1"/>
        <v>591</v>
      </c>
      <c r="H24" s="39">
        <v>215</v>
      </c>
      <c r="I24" s="45">
        <f t="shared" si="2"/>
        <v>36.379018612521151</v>
      </c>
      <c r="J24" s="41">
        <v>215</v>
      </c>
      <c r="K24" s="46">
        <f>J24/H24*100</f>
        <v>100</v>
      </c>
      <c r="L24" s="39">
        <f t="shared" si="3"/>
        <v>12092</v>
      </c>
      <c r="M24" s="45">
        <f t="shared" si="4"/>
        <v>96.984279756175809</v>
      </c>
    </row>
    <row r="25" spans="1:13" x14ac:dyDescent="0.25">
      <c r="A25" s="36">
        <f>'[1]4'!A26</f>
        <v>15</v>
      </c>
      <c r="B25" s="36" t="str">
        <f>'[1]4'!B26</f>
        <v xml:space="preserve"> BAE</v>
      </c>
      <c r="C25" s="36" t="str">
        <f>'[1]4'!C26</f>
        <v>DERSALAM</v>
      </c>
      <c r="D25" s="36">
        <v>6363</v>
      </c>
      <c r="E25" s="37">
        <v>5378</v>
      </c>
      <c r="F25" s="44">
        <f t="shared" si="0"/>
        <v>84.51988055948452</v>
      </c>
      <c r="G25" s="37">
        <f t="shared" si="1"/>
        <v>985</v>
      </c>
      <c r="H25" s="39"/>
      <c r="I25" s="45">
        <f t="shared" si="2"/>
        <v>0</v>
      </c>
      <c r="J25" s="41"/>
      <c r="K25" s="45" t="e">
        <f t="shared" si="5"/>
        <v>#DIV/0!</v>
      </c>
      <c r="L25" s="39">
        <f t="shared" si="3"/>
        <v>5378</v>
      </c>
      <c r="M25" s="45">
        <f t="shared" si="4"/>
        <v>84.51988055948452</v>
      </c>
    </row>
    <row r="26" spans="1:13" x14ac:dyDescent="0.25">
      <c r="A26" s="35">
        <f>'[1]4'!A27</f>
        <v>16</v>
      </c>
      <c r="B26" s="36" t="str">
        <f>'[1]4'!B27</f>
        <v xml:space="preserve"> GEBOG</v>
      </c>
      <c r="C26" s="36" t="str">
        <f>'[1]4'!C27</f>
        <v>GRIBIG</v>
      </c>
      <c r="D26" s="36">
        <v>2392</v>
      </c>
      <c r="E26" s="37">
        <v>2075</v>
      </c>
      <c r="F26" s="44">
        <f t="shared" si="0"/>
        <v>86.747491638795978</v>
      </c>
      <c r="G26" s="37">
        <f t="shared" si="1"/>
        <v>317</v>
      </c>
      <c r="H26" s="39">
        <v>415</v>
      </c>
      <c r="I26" s="45">
        <f t="shared" si="2"/>
        <v>130.91482649842271</v>
      </c>
      <c r="J26" s="41">
        <v>333</v>
      </c>
      <c r="K26" s="45">
        <f t="shared" si="5"/>
        <v>80.240963855421683</v>
      </c>
      <c r="L26" s="39">
        <f t="shared" si="3"/>
        <v>2408</v>
      </c>
      <c r="M26" s="45">
        <f t="shared" si="4"/>
        <v>100.66889632107024</v>
      </c>
    </row>
    <row r="27" spans="1:13" x14ac:dyDescent="0.25">
      <c r="A27" s="35">
        <f>'[1]4'!A28</f>
        <v>17</v>
      </c>
      <c r="B27" s="36" t="str">
        <f>'[1]4'!B28</f>
        <v xml:space="preserve"> GEBOG</v>
      </c>
      <c r="C27" s="36" t="str">
        <f>'[1]4'!C28</f>
        <v>GONDOSARI</v>
      </c>
      <c r="D27" s="36">
        <v>4525</v>
      </c>
      <c r="E27" s="37">
        <v>406</v>
      </c>
      <c r="F27" s="44">
        <f t="shared" si="0"/>
        <v>8.9723756906077359</v>
      </c>
      <c r="G27" s="37">
        <v>663</v>
      </c>
      <c r="H27" s="39">
        <v>198</v>
      </c>
      <c r="I27" s="45">
        <f t="shared" si="2"/>
        <v>29.864253393665159</v>
      </c>
      <c r="J27" s="41">
        <v>107</v>
      </c>
      <c r="K27" s="45">
        <f t="shared" si="5"/>
        <v>54.040404040404042</v>
      </c>
      <c r="L27" s="39">
        <f t="shared" si="3"/>
        <v>513</v>
      </c>
      <c r="M27" s="46">
        <f>L27/D27*100</f>
        <v>11.337016574585636</v>
      </c>
    </row>
    <row r="28" spans="1:13" x14ac:dyDescent="0.25">
      <c r="A28" s="35">
        <f>'[1]4'!A29</f>
        <v>18</v>
      </c>
      <c r="B28" s="36" t="str">
        <f>'[1]4'!B29</f>
        <v>DAWE</v>
      </c>
      <c r="C28" s="36" t="str">
        <f>'[1]4'!C29</f>
        <v>DAWE</v>
      </c>
      <c r="D28" s="36">
        <v>17461</v>
      </c>
      <c r="E28" s="37">
        <v>15854</v>
      </c>
      <c r="F28" s="44">
        <f>E28/D28*100</f>
        <v>90.79663249527519</v>
      </c>
      <c r="G28" s="37">
        <f t="shared" si="1"/>
        <v>1607</v>
      </c>
      <c r="H28" s="39"/>
      <c r="I28" s="45">
        <f t="shared" si="2"/>
        <v>0</v>
      </c>
      <c r="J28" s="41"/>
      <c r="K28" s="45" t="e">
        <f t="shared" si="5"/>
        <v>#DIV/0!</v>
      </c>
      <c r="L28" s="39">
        <f>SUM(J28,E28)</f>
        <v>15854</v>
      </c>
      <c r="M28" s="45">
        <f t="shared" si="4"/>
        <v>90.79663249527519</v>
      </c>
    </row>
    <row r="29" spans="1:13" x14ac:dyDescent="0.25">
      <c r="A29" s="35">
        <f>'[1]4'!A30</f>
        <v>19</v>
      </c>
      <c r="B29" s="36" t="str">
        <f>'[1]4'!B30</f>
        <v>DAWE</v>
      </c>
      <c r="C29" s="36" t="str">
        <f>'[1]4'!C30</f>
        <v>REJOSARI</v>
      </c>
      <c r="D29" s="57">
        <f>'[2]58'!$D$37</f>
        <v>9891</v>
      </c>
      <c r="E29" s="37">
        <f>'[2]58'!$E$37</f>
        <v>3554</v>
      </c>
      <c r="F29" s="44">
        <f t="shared" si="0"/>
        <v>35.931655039935293</v>
      </c>
      <c r="G29" s="37">
        <f t="shared" si="1"/>
        <v>6337</v>
      </c>
      <c r="H29" s="39">
        <f>'[2]58'!$H$37</f>
        <v>500</v>
      </c>
      <c r="I29" s="45">
        <f t="shared" si="2"/>
        <v>7.8901688496133815</v>
      </c>
      <c r="J29" s="41">
        <f>'[2]58'!$J$37</f>
        <v>391</v>
      </c>
      <c r="K29" s="45">
        <f t="shared" si="5"/>
        <v>78.2</v>
      </c>
      <c r="L29" s="39">
        <f t="shared" si="3"/>
        <v>3945</v>
      </c>
      <c r="M29" s="45">
        <f t="shared" si="4"/>
        <v>39.884743706399753</v>
      </c>
    </row>
    <row r="30" spans="1:13" x14ac:dyDescent="0.25">
      <c r="A30" s="36"/>
      <c r="B30" s="36"/>
      <c r="C30" s="36"/>
      <c r="D30" s="36"/>
      <c r="E30" s="39"/>
      <c r="F30" s="45"/>
      <c r="G30" s="45"/>
      <c r="H30" s="39"/>
      <c r="I30" s="45"/>
      <c r="J30" s="41"/>
      <c r="K30" s="45"/>
      <c r="L30" s="39"/>
      <c r="M30" s="45"/>
    </row>
    <row r="31" spans="1:13" ht="15.75" thickBot="1" x14ac:dyDescent="0.3">
      <c r="A31" s="58" t="s">
        <v>12</v>
      </c>
      <c r="B31" s="59"/>
      <c r="C31" s="60"/>
      <c r="D31" s="61">
        <f>SUM(D11:D30)</f>
        <v>189380</v>
      </c>
      <c r="E31" s="61">
        <f>SUM(E11:E30)</f>
        <v>148332</v>
      </c>
      <c r="F31" s="62">
        <f>E31/D31*100</f>
        <v>78.325060724469324</v>
      </c>
      <c r="G31" s="62"/>
      <c r="H31" s="61">
        <f>SUM(H11:H30)</f>
        <v>13606</v>
      </c>
      <c r="I31" s="62" t="e">
        <f t="shared" si="2"/>
        <v>#DIV/0!</v>
      </c>
      <c r="J31" s="63">
        <f>SUM(J11:J30)</f>
        <v>10132</v>
      </c>
      <c r="K31" s="62">
        <f>J31/H31*100</f>
        <v>74.467146846979276</v>
      </c>
      <c r="L31" s="61">
        <f>SUM(L11:L30)</f>
        <v>158464</v>
      </c>
      <c r="M31" s="62">
        <f>L31/D31*100</f>
        <v>83.675150491076138</v>
      </c>
    </row>
    <row r="32" spans="1:13" x14ac:dyDescent="0.2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</row>
    <row r="33" spans="1:13" x14ac:dyDescent="0.25">
      <c r="A33" s="65" t="s">
        <v>13</v>
      </c>
      <c r="B33" s="65"/>
      <c r="C33" s="65"/>
      <c r="D33" s="66"/>
      <c r="E33" s="64"/>
      <c r="F33" s="64"/>
      <c r="G33" s="64"/>
      <c r="H33" s="64"/>
      <c r="I33" s="64"/>
      <c r="J33" s="64"/>
      <c r="K33" s="64"/>
      <c r="L33" s="64"/>
      <c r="M33" s="64"/>
    </row>
    <row r="34" spans="1:13" x14ac:dyDescent="0.2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</row>
  </sheetData>
  <mergeCells count="14">
    <mergeCell ref="H8:I8"/>
    <mergeCell ref="J8:K8"/>
    <mergeCell ref="L8:M8"/>
    <mergeCell ref="A33:C33"/>
    <mergeCell ref="A1:B1"/>
    <mergeCell ref="A3:M3"/>
    <mergeCell ref="A7:A9"/>
    <mergeCell ref="B7:B9"/>
    <mergeCell ref="C7:C9"/>
    <mergeCell ref="D7:D9"/>
    <mergeCell ref="E7:F7"/>
    <mergeCell ref="H7:M7"/>
    <mergeCell ref="E8:F8"/>
    <mergeCell ref="G8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</dc:creator>
  <cp:lastModifiedBy>VANDA</cp:lastModifiedBy>
  <dcterms:created xsi:type="dcterms:W3CDTF">2018-10-17T03:25:26Z</dcterms:created>
  <dcterms:modified xsi:type="dcterms:W3CDTF">2018-10-17T04:02:27Z</dcterms:modified>
</cp:coreProperties>
</file>