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 KESETAHAN start 21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2" i="1" l="1"/>
  <c r="U32" i="1"/>
  <c r="S32" i="1"/>
  <c r="T32" i="1" s="1"/>
  <c r="M32" i="1"/>
  <c r="I32" i="1"/>
  <c r="G32" i="1"/>
  <c r="AA30" i="1"/>
  <c r="AB30" i="1" s="1"/>
  <c r="Z30" i="1"/>
  <c r="Y30" i="1"/>
  <c r="W30" i="1"/>
  <c r="V30" i="1"/>
  <c r="U30" i="1"/>
  <c r="S30" i="1"/>
  <c r="T30" i="1" s="1"/>
  <c r="O30" i="1"/>
  <c r="P30" i="1" s="1"/>
  <c r="N30" i="1"/>
  <c r="M30" i="1"/>
  <c r="K30" i="1"/>
  <c r="J30" i="1"/>
  <c r="I30" i="1"/>
  <c r="G30" i="1"/>
  <c r="H30" i="1" s="1"/>
  <c r="F30" i="1"/>
  <c r="E30" i="1"/>
  <c r="D30" i="1"/>
  <c r="C30" i="1"/>
  <c r="B30" i="1"/>
  <c r="A30" i="1"/>
  <c r="AC29" i="1"/>
  <c r="W29" i="1"/>
  <c r="Q29" i="1"/>
  <c r="K29" i="1"/>
  <c r="E29" i="1"/>
  <c r="AB29" i="1" s="1"/>
  <c r="D29" i="1"/>
  <c r="C29" i="1"/>
  <c r="B29" i="1"/>
  <c r="A29" i="1"/>
  <c r="AC28" i="1"/>
  <c r="AB28" i="1"/>
  <c r="Z28" i="1"/>
  <c r="W28" i="1"/>
  <c r="V28" i="1"/>
  <c r="T28" i="1"/>
  <c r="Q28" i="1"/>
  <c r="P28" i="1"/>
  <c r="N28" i="1"/>
  <c r="K28" i="1"/>
  <c r="J28" i="1"/>
  <c r="H28" i="1"/>
  <c r="F28" i="1"/>
  <c r="AD28" i="1" s="1"/>
  <c r="E28" i="1"/>
  <c r="D28" i="1"/>
  <c r="C28" i="1"/>
  <c r="B28" i="1"/>
  <c r="A28" i="1"/>
  <c r="AC27" i="1"/>
  <c r="AB27" i="1"/>
  <c r="W27" i="1"/>
  <c r="Q27" i="1"/>
  <c r="P27" i="1"/>
  <c r="K27" i="1"/>
  <c r="E27" i="1"/>
  <c r="V27" i="1" s="1"/>
  <c r="D27" i="1"/>
  <c r="C27" i="1"/>
  <c r="B27" i="1"/>
  <c r="A27" i="1"/>
  <c r="AC26" i="1"/>
  <c r="AB26" i="1"/>
  <c r="Z26" i="1"/>
  <c r="W26" i="1"/>
  <c r="V26" i="1"/>
  <c r="T26" i="1"/>
  <c r="Q26" i="1"/>
  <c r="P26" i="1"/>
  <c r="N26" i="1"/>
  <c r="K26" i="1"/>
  <c r="J26" i="1"/>
  <c r="H26" i="1"/>
  <c r="F26" i="1"/>
  <c r="AD26" i="1" s="1"/>
  <c r="E26" i="1"/>
  <c r="D26" i="1"/>
  <c r="C26" i="1"/>
  <c r="B26" i="1"/>
  <c r="A26" i="1"/>
  <c r="AC25" i="1"/>
  <c r="AB25" i="1"/>
  <c r="W25" i="1"/>
  <c r="Q25" i="1"/>
  <c r="P25" i="1"/>
  <c r="K25" i="1"/>
  <c r="E25" i="1"/>
  <c r="V25" i="1" s="1"/>
  <c r="D25" i="1"/>
  <c r="C25" i="1"/>
  <c r="B25" i="1"/>
  <c r="A25" i="1"/>
  <c r="AC24" i="1"/>
  <c r="AB24" i="1"/>
  <c r="Z24" i="1"/>
  <c r="W24" i="1"/>
  <c r="V24" i="1"/>
  <c r="T24" i="1"/>
  <c r="Q24" i="1"/>
  <c r="P24" i="1"/>
  <c r="N24" i="1"/>
  <c r="K24" i="1"/>
  <c r="J24" i="1"/>
  <c r="H24" i="1"/>
  <c r="F24" i="1"/>
  <c r="AD24" i="1" s="1"/>
  <c r="E24" i="1"/>
  <c r="D24" i="1"/>
  <c r="C24" i="1"/>
  <c r="B24" i="1"/>
  <c r="A24" i="1"/>
  <c r="AC23" i="1"/>
  <c r="AB23" i="1"/>
  <c r="W23" i="1"/>
  <c r="V23" i="1"/>
  <c r="Q23" i="1"/>
  <c r="P23" i="1"/>
  <c r="K23" i="1"/>
  <c r="J23" i="1"/>
  <c r="E23" i="1"/>
  <c r="D23" i="1"/>
  <c r="C23" i="1"/>
  <c r="B23" i="1"/>
  <c r="A23" i="1"/>
  <c r="AC22" i="1"/>
  <c r="AB22" i="1"/>
  <c r="Z22" i="1"/>
  <c r="W22" i="1"/>
  <c r="V22" i="1"/>
  <c r="T22" i="1"/>
  <c r="Q22" i="1"/>
  <c r="P22" i="1"/>
  <c r="N22" i="1"/>
  <c r="K22" i="1"/>
  <c r="J22" i="1"/>
  <c r="H22" i="1"/>
  <c r="F22" i="1"/>
  <c r="AD22" i="1" s="1"/>
  <c r="E22" i="1"/>
  <c r="D22" i="1"/>
  <c r="C22" i="1"/>
  <c r="B22" i="1"/>
  <c r="A22" i="1"/>
  <c r="AC21" i="1"/>
  <c r="W21" i="1"/>
  <c r="Q21" i="1"/>
  <c r="K21" i="1"/>
  <c r="E21" i="1"/>
  <c r="AB21" i="1" s="1"/>
  <c r="D21" i="1"/>
  <c r="C21" i="1"/>
  <c r="B21" i="1"/>
  <c r="A21" i="1"/>
  <c r="AC20" i="1"/>
  <c r="AB20" i="1"/>
  <c r="Z20" i="1"/>
  <c r="W20" i="1"/>
  <c r="V20" i="1"/>
  <c r="T20" i="1"/>
  <c r="Q20" i="1"/>
  <c r="P20" i="1"/>
  <c r="N20" i="1"/>
  <c r="K20" i="1"/>
  <c r="J20" i="1"/>
  <c r="H20" i="1"/>
  <c r="F20" i="1"/>
  <c r="AD20" i="1" s="1"/>
  <c r="E20" i="1"/>
  <c r="D20" i="1"/>
  <c r="C20" i="1"/>
  <c r="B20" i="1"/>
  <c r="A20" i="1"/>
  <c r="AC19" i="1"/>
  <c r="AB19" i="1"/>
  <c r="W19" i="1"/>
  <c r="Q19" i="1"/>
  <c r="P19" i="1"/>
  <c r="K19" i="1"/>
  <c r="E19" i="1"/>
  <c r="V19" i="1" s="1"/>
  <c r="D19" i="1"/>
  <c r="C19" i="1"/>
  <c r="B19" i="1"/>
  <c r="A19" i="1"/>
  <c r="AC18" i="1"/>
  <c r="AB18" i="1"/>
  <c r="Z18" i="1"/>
  <c r="W18" i="1"/>
  <c r="V18" i="1"/>
  <c r="T18" i="1"/>
  <c r="Q18" i="1"/>
  <c r="P18" i="1"/>
  <c r="N18" i="1"/>
  <c r="K18" i="1"/>
  <c r="J18" i="1"/>
  <c r="H18" i="1"/>
  <c r="F18" i="1"/>
  <c r="AD18" i="1" s="1"/>
  <c r="E18" i="1"/>
  <c r="D18" i="1"/>
  <c r="C18" i="1"/>
  <c r="B18" i="1"/>
  <c r="A18" i="1"/>
  <c r="AC17" i="1"/>
  <c r="AB17" i="1"/>
  <c r="W17" i="1"/>
  <c r="Q17" i="1"/>
  <c r="K17" i="1"/>
  <c r="J17" i="1"/>
  <c r="E17" i="1"/>
  <c r="P17" i="1" s="1"/>
  <c r="D17" i="1"/>
  <c r="C17" i="1"/>
  <c r="B17" i="1"/>
  <c r="A17" i="1"/>
  <c r="AC16" i="1"/>
  <c r="AB16" i="1"/>
  <c r="Z16" i="1"/>
  <c r="W16" i="1"/>
  <c r="V16" i="1"/>
  <c r="T16" i="1"/>
  <c r="Q16" i="1"/>
  <c r="P16" i="1"/>
  <c r="N16" i="1"/>
  <c r="K16" i="1"/>
  <c r="J16" i="1"/>
  <c r="H16" i="1"/>
  <c r="F16" i="1"/>
  <c r="AD16" i="1" s="1"/>
  <c r="E16" i="1"/>
  <c r="D16" i="1"/>
  <c r="C16" i="1"/>
  <c r="B16" i="1"/>
  <c r="A16" i="1"/>
  <c r="AC15" i="1"/>
  <c r="AB15" i="1"/>
  <c r="W15" i="1"/>
  <c r="Q15" i="1"/>
  <c r="K15" i="1"/>
  <c r="J15" i="1"/>
  <c r="E15" i="1"/>
  <c r="P15" i="1" s="1"/>
  <c r="D15" i="1"/>
  <c r="C15" i="1"/>
  <c r="B15" i="1"/>
  <c r="A15" i="1"/>
  <c r="AC14" i="1"/>
  <c r="AB14" i="1"/>
  <c r="Z14" i="1"/>
  <c r="W14" i="1"/>
  <c r="V14" i="1"/>
  <c r="T14" i="1"/>
  <c r="Q14" i="1"/>
  <c r="P14" i="1"/>
  <c r="N14" i="1"/>
  <c r="K14" i="1"/>
  <c r="J14" i="1"/>
  <c r="H14" i="1"/>
  <c r="F14" i="1"/>
  <c r="AD14" i="1" s="1"/>
  <c r="E14" i="1"/>
  <c r="D14" i="1"/>
  <c r="C14" i="1"/>
  <c r="B14" i="1"/>
  <c r="A14" i="1"/>
  <c r="AC13" i="1"/>
  <c r="AB13" i="1"/>
  <c r="W13" i="1"/>
  <c r="W32" i="1" s="1"/>
  <c r="Q13" i="1"/>
  <c r="K13" i="1"/>
  <c r="K32" i="1" s="1"/>
  <c r="J13" i="1"/>
  <c r="E13" i="1"/>
  <c r="D13" i="1"/>
  <c r="C13" i="1"/>
  <c r="B13" i="1"/>
  <c r="A13" i="1"/>
  <c r="AC12" i="1"/>
  <c r="AB12" i="1"/>
  <c r="Z12" i="1"/>
  <c r="W12" i="1"/>
  <c r="V12" i="1"/>
  <c r="T12" i="1"/>
  <c r="Q12" i="1"/>
  <c r="P12" i="1"/>
  <c r="N12" i="1"/>
  <c r="K12" i="1"/>
  <c r="J12" i="1"/>
  <c r="H12" i="1"/>
  <c r="F12" i="1"/>
  <c r="E12" i="1"/>
  <c r="D12" i="1"/>
  <c r="D32" i="1" s="1"/>
  <c r="C12" i="1"/>
  <c r="B12" i="1"/>
  <c r="A12" i="1"/>
  <c r="N5" i="1"/>
  <c r="M5" i="1"/>
  <c r="N4" i="1"/>
  <c r="M4" i="1"/>
  <c r="H32" i="1" l="1"/>
  <c r="L18" i="1"/>
  <c r="R18" i="1"/>
  <c r="X18" i="1"/>
  <c r="Z19" i="1"/>
  <c r="T19" i="1"/>
  <c r="N19" i="1"/>
  <c r="H19" i="1"/>
  <c r="F19" i="1"/>
  <c r="L25" i="1"/>
  <c r="L26" i="1"/>
  <c r="R26" i="1"/>
  <c r="X26" i="1"/>
  <c r="Z27" i="1"/>
  <c r="T27" i="1"/>
  <c r="N27" i="1"/>
  <c r="H27" i="1"/>
  <c r="F27" i="1"/>
  <c r="AD29" i="1"/>
  <c r="L12" i="1"/>
  <c r="R12" i="1"/>
  <c r="X12" i="1"/>
  <c r="AD12" i="1"/>
  <c r="Z13" i="1"/>
  <c r="T13" i="1"/>
  <c r="N13" i="1"/>
  <c r="H13" i="1"/>
  <c r="L14" i="1"/>
  <c r="R14" i="1"/>
  <c r="X14" i="1"/>
  <c r="Z15" i="1"/>
  <c r="T15" i="1"/>
  <c r="N15" i="1"/>
  <c r="H15" i="1"/>
  <c r="L16" i="1"/>
  <c r="R16" i="1"/>
  <c r="X16" i="1"/>
  <c r="Z17" i="1"/>
  <c r="T17" i="1"/>
  <c r="N17" i="1"/>
  <c r="H17" i="1"/>
  <c r="R19" i="1"/>
  <c r="AD19" i="1"/>
  <c r="J21" i="1"/>
  <c r="V21" i="1"/>
  <c r="L23" i="1"/>
  <c r="L24" i="1"/>
  <c r="R24" i="1"/>
  <c r="X24" i="1"/>
  <c r="Z25" i="1"/>
  <c r="T25" i="1"/>
  <c r="N25" i="1"/>
  <c r="H25" i="1"/>
  <c r="F25" i="1"/>
  <c r="X25" i="1" s="1"/>
  <c r="R27" i="1"/>
  <c r="AD27" i="1"/>
  <c r="J29" i="1"/>
  <c r="V29" i="1"/>
  <c r="N32" i="1"/>
  <c r="Z32" i="1"/>
  <c r="E32" i="1"/>
  <c r="J32" i="1" s="1"/>
  <c r="V13" i="1"/>
  <c r="V15" i="1"/>
  <c r="V17" i="1"/>
  <c r="J19" i="1"/>
  <c r="L21" i="1"/>
  <c r="L22" i="1"/>
  <c r="R22" i="1"/>
  <c r="X22" i="1"/>
  <c r="Z23" i="1"/>
  <c r="T23" i="1"/>
  <c r="N23" i="1"/>
  <c r="H23" i="1"/>
  <c r="F23" i="1"/>
  <c r="X23" i="1" s="1"/>
  <c r="R25" i="1"/>
  <c r="AD25" i="1"/>
  <c r="J27" i="1"/>
  <c r="L30" i="1"/>
  <c r="X30" i="1"/>
  <c r="O32" i="1"/>
  <c r="AA32" i="1"/>
  <c r="AB32" i="1" s="1"/>
  <c r="F13" i="1"/>
  <c r="X13" i="1" s="1"/>
  <c r="P13" i="1"/>
  <c r="AD13" i="1"/>
  <c r="F15" i="1"/>
  <c r="X15" i="1" s="1"/>
  <c r="F17" i="1"/>
  <c r="X17" i="1" s="1"/>
  <c r="L19" i="1"/>
  <c r="X19" i="1"/>
  <c r="L20" i="1"/>
  <c r="R20" i="1"/>
  <c r="X20" i="1"/>
  <c r="Z21" i="1"/>
  <c r="T21" i="1"/>
  <c r="N21" i="1"/>
  <c r="H21" i="1"/>
  <c r="F21" i="1"/>
  <c r="X21" i="1" s="1"/>
  <c r="P21" i="1"/>
  <c r="R23" i="1"/>
  <c r="AD23" i="1"/>
  <c r="J25" i="1"/>
  <c r="L27" i="1"/>
  <c r="X27" i="1"/>
  <c r="L28" i="1"/>
  <c r="R28" i="1"/>
  <c r="X28" i="1"/>
  <c r="Z29" i="1"/>
  <c r="T29" i="1"/>
  <c r="N29" i="1"/>
  <c r="H29" i="1"/>
  <c r="F29" i="1"/>
  <c r="L29" i="1" s="1"/>
  <c r="P29" i="1"/>
  <c r="Q30" i="1"/>
  <c r="R30" i="1" s="1"/>
  <c r="AC30" i="1"/>
  <c r="AD30" i="1" s="1"/>
  <c r="F32" i="1" l="1"/>
  <c r="R15" i="1"/>
  <c r="V32" i="1"/>
  <c r="AC32" i="1"/>
  <c r="AD32" i="1" s="1"/>
  <c r="AD21" i="1"/>
  <c r="P32" i="1"/>
  <c r="X29" i="1"/>
  <c r="AD17" i="1"/>
  <c r="R29" i="1"/>
  <c r="R21" i="1"/>
  <c r="R17" i="1"/>
  <c r="AD15" i="1"/>
  <c r="L13" i="1"/>
  <c r="R13" i="1"/>
  <c r="Q32" i="1"/>
  <c r="R32" i="1" s="1"/>
  <c r="L17" i="1"/>
  <c r="L15" i="1"/>
  <c r="X32" i="1" l="1"/>
  <c r="L32" i="1"/>
</calcChain>
</file>

<file path=xl/sharedStrings.xml><?xml version="1.0" encoding="utf-8"?>
<sst xmlns="http://schemas.openxmlformats.org/spreadsheetml/2006/main" count="53" uniqueCount="20">
  <si>
    <t>BAYI DIIMUNISASI</t>
  </si>
  <si>
    <t>DPT-HB3/DPT-HB-Hib3</t>
  </si>
  <si>
    <t>CAMPAK</t>
  </si>
  <si>
    <t>IMUNISASI DASAR LENGKAP</t>
  </si>
  <si>
    <t>L</t>
  </si>
  <si>
    <t>P</t>
  </si>
  <si>
    <t>L + P</t>
  </si>
  <si>
    <t>L+P</t>
  </si>
  <si>
    <t>JUMLAH</t>
  </si>
  <si>
    <t>%</t>
  </si>
  <si>
    <r>
      <t xml:space="preserve">JUMLAH BAYI
</t>
    </r>
    <r>
      <rPr>
        <i/>
        <sz val="10"/>
        <rFont val="Arial"/>
        <family val="2"/>
      </rPr>
      <t>(SURVIVING INFANT)</t>
    </r>
  </si>
  <si>
    <r>
      <t>POLIO 4</t>
    </r>
    <r>
      <rPr>
        <vertAlign val="superscript"/>
        <sz val="10"/>
        <rFont val="Arial"/>
        <family val="2"/>
      </rPr>
      <t>a</t>
    </r>
  </si>
  <si>
    <t>TABEL  43</t>
  </si>
  <si>
    <t>CAKUPAN IMUNISASI DPT-HB/DPT-HB-Hib, POLIO, CAMPAK, DAN IMUNISASI DASAR LENGKAP PADA BAYI MENURUT JENIS KELAMIN, KECAMATAN, DAN PUSKESMAS</t>
  </si>
  <si>
    <t>NO</t>
  </si>
  <si>
    <t>KECAMATAN</t>
  </si>
  <si>
    <t>PUSKESMAS</t>
  </si>
  <si>
    <t>JUMLAH (KAB/KOTA)</t>
  </si>
  <si>
    <t>Sumber: …………….. (sebutkan)</t>
  </si>
  <si>
    <t>Keterangan: a = khusus provinsi yang menerapkan 3 dosis polio maka diisi dengan polio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</si>
</sst>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i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4" fillId="0" borderId="0"/>
    <xf numFmtId="41" fontId="3" fillId="0" borderId="0" applyFont="0" applyFill="0" applyBorder="0" applyAlignment="0" applyProtection="0"/>
  </cellStyleXfs>
  <cellXfs count="62">
    <xf numFmtId="0" fontId="0" fillId="0" borderId="0" xfId="0"/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4" xfId="0" applyFont="1" applyFill="1" applyBorder="1" applyAlignment="1">
      <alignment horizontal="centerContinuous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Continuous" vertical="center"/>
    </xf>
    <xf numFmtId="0" fontId="3" fillId="0" borderId="7" xfId="0" applyFont="1" applyFill="1" applyBorder="1" applyAlignment="1">
      <alignment horizontal="centerContinuous" vertical="center"/>
    </xf>
    <xf numFmtId="0" fontId="3" fillId="0" borderId="8" xfId="0" applyFont="1" applyFill="1" applyBorder="1" applyAlignment="1">
      <alignment horizontal="centerContinuous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37" fontId="3" fillId="0" borderId="11" xfId="2" applyNumberFormat="1" applyFont="1" applyBorder="1" applyAlignment="1">
      <alignment horizontal="right" vertical="center"/>
    </xf>
    <xf numFmtId="37" fontId="3" fillId="0" borderId="11" xfId="2" applyNumberFormat="1" applyFont="1" applyBorder="1" applyAlignment="1">
      <alignment vertical="center"/>
    </xf>
    <xf numFmtId="164" fontId="3" fillId="0" borderId="11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/>
    </xf>
    <xf numFmtId="0" fontId="3" fillId="0" borderId="12" xfId="1" applyNumberFormat="1" applyFont="1" applyBorder="1" applyAlignment="1">
      <alignment vertical="center"/>
    </xf>
    <xf numFmtId="0" fontId="3" fillId="0" borderId="11" xfId="1" applyNumberFormat="1" applyFont="1" applyFill="1" applyBorder="1" applyAlignment="1">
      <alignment vertical="center"/>
    </xf>
    <xf numFmtId="37" fontId="3" fillId="0" borderId="11" xfId="2" applyNumberFormat="1" applyFont="1" applyFill="1" applyBorder="1" applyAlignment="1">
      <alignment vertical="center"/>
    </xf>
    <xf numFmtId="0" fontId="3" fillId="0" borderId="12" xfId="1" applyNumberFormat="1" applyFont="1" applyFill="1" applyBorder="1" applyAlignment="1">
      <alignment vertical="center"/>
    </xf>
    <xf numFmtId="37" fontId="3" fillId="0" borderId="13" xfId="0" applyNumberFormat="1" applyFont="1" applyBorder="1" applyAlignment="1">
      <alignment vertical="center"/>
    </xf>
    <xf numFmtId="37" fontId="3" fillId="0" borderId="11" xfId="3" applyNumberFormat="1" applyFont="1" applyBorder="1" applyAlignment="1">
      <alignment vertical="center"/>
    </xf>
    <xf numFmtId="37" fontId="3" fillId="0" borderId="11" xfId="4" applyNumberFormat="1" applyFont="1" applyBorder="1" applyAlignment="1">
      <alignment vertical="center"/>
    </xf>
    <xf numFmtId="37" fontId="3" fillId="0" borderId="11" xfId="0" applyNumberFormat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164" fontId="3" fillId="0" borderId="9" xfId="1" applyNumberFormat="1" applyFont="1" applyBorder="1" applyAlignment="1">
      <alignment vertical="center"/>
    </xf>
    <xf numFmtId="37" fontId="3" fillId="0" borderId="9" xfId="2" applyNumberFormat="1" applyFont="1" applyBorder="1" applyAlignment="1">
      <alignment vertical="center"/>
    </xf>
    <xf numFmtId="43" fontId="3" fillId="0" borderId="9" xfId="1" applyNumberFormat="1" applyFont="1" applyBorder="1" applyAlignment="1">
      <alignment vertical="center"/>
    </xf>
    <xf numFmtId="164" fontId="3" fillId="0" borderId="10" xfId="1" applyNumberFormat="1" applyFont="1" applyBorder="1" applyAlignment="1">
      <alignment vertical="center"/>
    </xf>
    <xf numFmtId="164" fontId="3" fillId="0" borderId="9" xfId="1" applyNumberFormat="1" applyFont="1" applyFill="1" applyBorder="1" applyAlignment="1">
      <alignment vertical="center"/>
    </xf>
    <xf numFmtId="37" fontId="3" fillId="0" borderId="9" xfId="2" applyNumberFormat="1" applyFont="1" applyFill="1" applyBorder="1" applyAlignment="1">
      <alignment vertical="center"/>
    </xf>
    <xf numFmtId="164" fontId="3" fillId="0" borderId="10" xfId="1" applyNumberFormat="1" applyFont="1" applyFill="1" applyBorder="1" applyAlignment="1">
      <alignment vertical="center"/>
    </xf>
    <xf numFmtId="43" fontId="3" fillId="0" borderId="9" xfId="1" applyNumberFormat="1" applyFont="1" applyFill="1" applyBorder="1" applyAlignment="1">
      <alignment vertical="center"/>
    </xf>
    <xf numFmtId="37" fontId="3" fillId="0" borderId="14" xfId="2" applyNumberFormat="1" applyFont="1" applyBorder="1" applyAlignment="1">
      <alignment vertical="center"/>
    </xf>
    <xf numFmtId="164" fontId="3" fillId="0" borderId="14" xfId="1" applyNumberFormat="1" applyFont="1" applyBorder="1" applyAlignment="1">
      <alignment vertical="center"/>
    </xf>
    <xf numFmtId="0" fontId="3" fillId="0" borderId="14" xfId="1" applyNumberFormat="1" applyFont="1" applyBorder="1" applyAlignment="1">
      <alignment vertical="center"/>
    </xf>
    <xf numFmtId="0" fontId="3" fillId="0" borderId="15" xfId="1" applyNumberFormat="1" applyFont="1" applyBorder="1" applyAlignment="1">
      <alignment vertical="center"/>
    </xf>
    <xf numFmtId="0" fontId="3" fillId="0" borderId="14" xfId="1" applyNumberFormat="1" applyFont="1" applyFill="1" applyBorder="1" applyAlignment="1">
      <alignment vertical="center"/>
    </xf>
    <xf numFmtId="37" fontId="3" fillId="0" borderId="14" xfId="2" applyNumberFormat="1" applyFont="1" applyFill="1" applyBorder="1" applyAlignment="1">
      <alignment vertical="center"/>
    </xf>
    <xf numFmtId="0" fontId="3" fillId="0" borderId="15" xfId="1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3" fillId="0" borderId="14" xfId="0" applyFont="1" applyBorder="1" applyAlignment="1">
      <alignment vertical="center"/>
    </xf>
  </cellXfs>
  <cellStyles count="5">
    <cellStyle name="Comma" xfId="1" builtinId="3"/>
    <cellStyle name="Comma [0] 2 2" xfId="2"/>
    <cellStyle name="Comma [0] 4" xfId="4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pen%20data%202018/FIX%20PROFIL%202018(AutoRecovered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ostel1\Downloads\PUSKESMAS%20REJOSA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8"/>
      <sheetName val="67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</sheetNames>
    <sheetDataSet>
      <sheetData sheetId="0"/>
      <sheetData sheetId="1">
        <row r="5">
          <cell r="E5" t="str">
            <v>KABUPATEN/KOTA</v>
          </cell>
          <cell r="F5" t="str">
            <v>KUDUS</v>
          </cell>
        </row>
        <row r="6">
          <cell r="E6" t="str">
            <v xml:space="preserve">TAHUN </v>
          </cell>
          <cell r="F6">
            <v>2017</v>
          </cell>
        </row>
      </sheetData>
      <sheetData sheetId="2"/>
      <sheetData sheetId="3"/>
      <sheetData sheetId="4">
        <row r="12">
          <cell r="A12">
            <v>1</v>
          </cell>
          <cell r="B12" t="str">
            <v xml:space="preserve"> KALIWUNGU</v>
          </cell>
          <cell r="C12" t="str">
            <v>KALIWUNGU</v>
          </cell>
        </row>
        <row r="13">
          <cell r="A13">
            <v>2</v>
          </cell>
          <cell r="B13" t="str">
            <v xml:space="preserve"> KALIWUNGU</v>
          </cell>
          <cell r="C13" t="str">
            <v>SIDOREKSO</v>
          </cell>
        </row>
        <row r="14">
          <cell r="A14">
            <v>3</v>
          </cell>
          <cell r="B14" t="str">
            <v xml:space="preserve"> KOTA KUDUS</v>
          </cell>
          <cell r="C14" t="str">
            <v>WERGU WETAN</v>
          </cell>
        </row>
        <row r="15">
          <cell r="A15">
            <v>4</v>
          </cell>
          <cell r="B15" t="str">
            <v xml:space="preserve"> KOTA KUDUS</v>
          </cell>
          <cell r="C15" t="str">
            <v>PURWOSARI</v>
          </cell>
        </row>
        <row r="16">
          <cell r="A16">
            <v>5</v>
          </cell>
          <cell r="B16" t="str">
            <v xml:space="preserve"> KOTA KUDUS</v>
          </cell>
          <cell r="C16" t="str">
            <v>RENDENG</v>
          </cell>
        </row>
        <row r="17">
          <cell r="A17">
            <v>6</v>
          </cell>
          <cell r="C17" t="str">
            <v>JATI</v>
          </cell>
        </row>
        <row r="18">
          <cell r="A18">
            <v>7</v>
          </cell>
          <cell r="B18" t="str">
            <v xml:space="preserve"> JATI</v>
          </cell>
          <cell r="C18" t="str">
            <v>NGEMBAL KULON</v>
          </cell>
        </row>
        <row r="19">
          <cell r="A19">
            <v>8</v>
          </cell>
          <cell r="B19" t="str">
            <v xml:space="preserve"> UNDAAN</v>
          </cell>
          <cell r="C19" t="str">
            <v>UNDAAN</v>
          </cell>
        </row>
        <row r="20">
          <cell r="A20">
            <v>9</v>
          </cell>
          <cell r="B20" t="str">
            <v xml:space="preserve"> UNDAAN</v>
          </cell>
          <cell r="C20" t="str">
            <v>NGEMPLAK</v>
          </cell>
        </row>
        <row r="21">
          <cell r="A21">
            <v>10</v>
          </cell>
          <cell r="B21" t="str">
            <v xml:space="preserve"> MEJOBO</v>
          </cell>
          <cell r="C21" t="str">
            <v>MEJOBO</v>
          </cell>
        </row>
        <row r="22">
          <cell r="A22">
            <v>11</v>
          </cell>
          <cell r="B22" t="str">
            <v xml:space="preserve"> MEJOBO</v>
          </cell>
          <cell r="C22" t="str">
            <v>JEPANG</v>
          </cell>
        </row>
        <row r="23">
          <cell r="A23">
            <v>12</v>
          </cell>
          <cell r="B23" t="str">
            <v xml:space="preserve"> JEKULO</v>
          </cell>
          <cell r="C23" t="str">
            <v>JEKULO</v>
          </cell>
        </row>
        <row r="24">
          <cell r="A24">
            <v>13</v>
          </cell>
          <cell r="B24" t="str">
            <v xml:space="preserve"> JEKULO</v>
          </cell>
          <cell r="C24" t="str">
            <v>TANJUNGREJO</v>
          </cell>
        </row>
        <row r="25">
          <cell r="A25">
            <v>14</v>
          </cell>
          <cell r="B25" t="str">
            <v xml:space="preserve"> BAE</v>
          </cell>
          <cell r="C25" t="str">
            <v>BAE</v>
          </cell>
        </row>
        <row r="26">
          <cell r="A26">
            <v>15</v>
          </cell>
          <cell r="B26" t="str">
            <v xml:space="preserve"> BAE</v>
          </cell>
          <cell r="C26" t="str">
            <v>DERSALAM</v>
          </cell>
        </row>
        <row r="27">
          <cell r="A27">
            <v>16</v>
          </cell>
          <cell r="B27" t="str">
            <v xml:space="preserve"> GEBOG</v>
          </cell>
          <cell r="C27" t="str">
            <v>GRIBIG</v>
          </cell>
        </row>
        <row r="28">
          <cell r="A28">
            <v>17</v>
          </cell>
          <cell r="B28" t="str">
            <v xml:space="preserve"> GEBOG</v>
          </cell>
          <cell r="C28" t="str">
            <v>GONDOSARI</v>
          </cell>
        </row>
        <row r="29">
          <cell r="A29">
            <v>18</v>
          </cell>
          <cell r="B29" t="str">
            <v>DAWE</v>
          </cell>
          <cell r="C29" t="str">
            <v>DAWE</v>
          </cell>
        </row>
        <row r="30">
          <cell r="A30">
            <v>19</v>
          </cell>
          <cell r="B30" t="str">
            <v>DAWE</v>
          </cell>
          <cell r="C30" t="str">
            <v>REJOSARI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1">
          <cell r="D11">
            <v>257</v>
          </cell>
          <cell r="E11">
            <v>273</v>
          </cell>
        </row>
        <row r="12">
          <cell r="D12">
            <v>138</v>
          </cell>
          <cell r="E12">
            <v>133</v>
          </cell>
        </row>
        <row r="13">
          <cell r="D13">
            <v>108.5</v>
          </cell>
          <cell r="E13">
            <v>132.5</v>
          </cell>
        </row>
        <row r="14">
          <cell r="D14">
            <v>144</v>
          </cell>
          <cell r="E14">
            <v>149.5</v>
          </cell>
        </row>
        <row r="15">
          <cell r="D15">
            <v>149</v>
          </cell>
          <cell r="E15">
            <v>145</v>
          </cell>
        </row>
        <row r="16">
          <cell r="D16">
            <v>250.5</v>
          </cell>
          <cell r="E16">
            <v>336.5</v>
          </cell>
        </row>
        <row r="17">
          <cell r="D17">
            <v>218.5</v>
          </cell>
          <cell r="E17">
            <v>220.5</v>
          </cell>
        </row>
        <row r="18">
          <cell r="D18">
            <v>176.5</v>
          </cell>
          <cell r="E18">
            <v>182.5</v>
          </cell>
        </row>
        <row r="19">
          <cell r="D19">
            <v>130.5</v>
          </cell>
          <cell r="E19">
            <v>141.5</v>
          </cell>
        </row>
        <row r="20">
          <cell r="D20">
            <v>185.5</v>
          </cell>
          <cell r="E20">
            <v>201.5</v>
          </cell>
        </row>
        <row r="21">
          <cell r="D21">
            <v>191.5</v>
          </cell>
          <cell r="E21">
            <v>242.5</v>
          </cell>
        </row>
        <row r="22">
          <cell r="D22">
            <v>245.5</v>
          </cell>
          <cell r="E22">
            <v>220.5</v>
          </cell>
        </row>
        <row r="23">
          <cell r="D23">
            <v>269.5</v>
          </cell>
          <cell r="E23">
            <v>287</v>
          </cell>
        </row>
        <row r="24">
          <cell r="D24">
            <v>162</v>
          </cell>
          <cell r="E24">
            <v>176</v>
          </cell>
        </row>
        <row r="25">
          <cell r="D25">
            <v>148.5</v>
          </cell>
          <cell r="E25">
            <v>158.5</v>
          </cell>
        </row>
        <row r="26">
          <cell r="D26">
            <v>240</v>
          </cell>
          <cell r="E26">
            <v>267.5</v>
          </cell>
        </row>
        <row r="27">
          <cell r="D27">
            <v>297.5</v>
          </cell>
          <cell r="E27">
            <v>307</v>
          </cell>
        </row>
        <row r="28">
          <cell r="D28">
            <v>295.5</v>
          </cell>
          <cell r="E28">
            <v>362.5</v>
          </cell>
        </row>
        <row r="29">
          <cell r="D29">
            <v>176.5</v>
          </cell>
          <cell r="E29">
            <v>157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34">
          <cell r="G34">
            <v>302</v>
          </cell>
          <cell r="I34">
            <v>316</v>
          </cell>
          <cell r="M34">
            <v>286</v>
          </cell>
          <cell r="O34">
            <v>332</v>
          </cell>
          <cell r="S34">
            <v>303</v>
          </cell>
          <cell r="U34">
            <v>318</v>
          </cell>
          <cell r="Y34">
            <v>317</v>
          </cell>
          <cell r="AA34">
            <v>303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tabSelected="1" topLeftCell="E1" workbookViewId="0">
      <selection activeCell="N12" sqref="N12"/>
    </sheetView>
  </sheetViews>
  <sheetFormatPr defaultRowHeight="15" x14ac:dyDescent="0.25"/>
  <cols>
    <col min="1" max="1" width="5.7109375" customWidth="1"/>
    <col min="2" max="3" width="21.7109375" customWidth="1"/>
    <col min="4" max="6" width="8.5703125" customWidth="1"/>
    <col min="7" max="30" width="9.42578125" customWidth="1"/>
  </cols>
  <sheetData>
    <row r="1" spans="1:31" x14ac:dyDescent="0.25">
      <c r="A1" s="56" t="s">
        <v>12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4"/>
      <c r="Y1" s="3"/>
      <c r="Z1" s="3"/>
      <c r="AA1" s="3"/>
      <c r="AB1" s="3"/>
      <c r="AC1" s="3"/>
      <c r="AD1" s="3"/>
      <c r="AE1" s="3"/>
    </row>
    <row r="2" spans="1:3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U2" s="4"/>
      <c r="V2" s="4"/>
      <c r="W2" s="4"/>
      <c r="X2" s="4"/>
      <c r="Y2" s="3"/>
      <c r="Z2" s="3"/>
      <c r="AA2" s="3"/>
      <c r="AB2" s="3"/>
      <c r="AC2" s="3"/>
      <c r="AD2" s="3"/>
      <c r="AE2" s="3"/>
    </row>
    <row r="3" spans="1:31" x14ac:dyDescent="0.25">
      <c r="A3" s="5" t="s">
        <v>13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6"/>
      <c r="U3" s="6"/>
      <c r="V3" s="6"/>
      <c r="W3" s="6"/>
      <c r="X3" s="6"/>
      <c r="Y3" s="5"/>
      <c r="Z3" s="5"/>
      <c r="AA3" s="5"/>
      <c r="AB3" s="5"/>
      <c r="AC3" s="5"/>
      <c r="AD3" s="5"/>
      <c r="AE3" s="3"/>
    </row>
    <row r="4" spans="1:31" x14ac:dyDescent="0.25">
      <c r="A4" s="3"/>
      <c r="B4" s="7"/>
      <c r="C4" s="7"/>
      <c r="D4" s="7"/>
      <c r="E4" s="7"/>
      <c r="F4" s="7"/>
      <c r="G4" s="3"/>
      <c r="H4" s="3"/>
      <c r="I4" s="3"/>
      <c r="J4" s="7"/>
      <c r="K4" s="3"/>
      <c r="L4" s="3"/>
      <c r="M4" s="8" t="str">
        <f>'[1]1'!E5</f>
        <v>KABUPATEN/KOTA</v>
      </c>
      <c r="N4" s="9" t="str">
        <f>'[1]1'!F5</f>
        <v>KUDUS</v>
      </c>
      <c r="O4" s="10"/>
      <c r="P4" s="10"/>
      <c r="Q4" s="10"/>
      <c r="R4" s="10"/>
      <c r="S4" s="10"/>
      <c r="T4" s="11"/>
      <c r="U4" s="11"/>
      <c r="V4" s="11"/>
      <c r="W4" s="11"/>
      <c r="X4" s="11"/>
      <c r="Y4" s="10"/>
      <c r="Z4" s="10"/>
      <c r="AA4" s="10"/>
      <c r="AB4" s="10"/>
      <c r="AC4" s="10"/>
      <c r="AD4" s="10"/>
      <c r="AE4" s="3"/>
    </row>
    <row r="5" spans="1:31" x14ac:dyDescent="0.25">
      <c r="A5" s="3"/>
      <c r="B5" s="7"/>
      <c r="C5" s="7"/>
      <c r="D5" s="12"/>
      <c r="E5" s="12"/>
      <c r="F5" s="12"/>
      <c r="G5" s="12"/>
      <c r="H5" s="12"/>
      <c r="I5" s="3"/>
      <c r="J5" s="7"/>
      <c r="K5" s="3"/>
      <c r="L5" s="3"/>
      <c r="M5" s="8" t="str">
        <f>'[1]1'!E6</f>
        <v xml:space="preserve">TAHUN </v>
      </c>
      <c r="N5" s="9">
        <f>'[1]1'!F6</f>
        <v>2017</v>
      </c>
      <c r="O5" s="10"/>
      <c r="P5" s="10"/>
      <c r="Q5" s="10"/>
      <c r="R5" s="10"/>
      <c r="S5" s="10"/>
      <c r="T5" s="11"/>
      <c r="U5" s="11"/>
      <c r="V5" s="11"/>
      <c r="W5" s="11"/>
      <c r="X5" s="11"/>
      <c r="Y5" s="10"/>
      <c r="Z5" s="10"/>
      <c r="AA5" s="10"/>
      <c r="AB5" s="10"/>
      <c r="AC5" s="10"/>
      <c r="AD5" s="10"/>
      <c r="AE5" s="3"/>
    </row>
    <row r="6" spans="1:31" ht="15.75" thickBo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12"/>
      <c r="U6" s="12"/>
      <c r="V6" s="12"/>
      <c r="W6" s="12"/>
      <c r="X6" s="12"/>
      <c r="Y6" s="7"/>
      <c r="Z6" s="7"/>
      <c r="AA6" s="7"/>
      <c r="AB6" s="7"/>
      <c r="AC6" s="7"/>
      <c r="AD6" s="7"/>
      <c r="AE6" s="3"/>
    </row>
    <row r="7" spans="1:31" x14ac:dyDescent="0.25">
      <c r="A7" s="57" t="s">
        <v>14</v>
      </c>
      <c r="B7" s="57" t="s">
        <v>15</v>
      </c>
      <c r="C7" s="57" t="s">
        <v>16</v>
      </c>
      <c r="D7" s="13" t="s">
        <v>10</v>
      </c>
      <c r="E7" s="13"/>
      <c r="F7" s="13"/>
      <c r="G7" s="14" t="s">
        <v>0</v>
      </c>
      <c r="H7" s="15"/>
      <c r="I7" s="15"/>
      <c r="J7" s="15"/>
      <c r="K7" s="15"/>
      <c r="L7" s="15"/>
      <c r="M7" s="14"/>
      <c r="N7" s="15"/>
      <c r="O7" s="16"/>
      <c r="P7" s="15"/>
      <c r="Q7" s="15"/>
      <c r="R7" s="15"/>
      <c r="S7" s="14"/>
      <c r="T7" s="15"/>
      <c r="U7" s="16"/>
      <c r="V7" s="15"/>
      <c r="W7" s="15"/>
      <c r="X7" s="15"/>
      <c r="Y7" s="14"/>
      <c r="Z7" s="15"/>
      <c r="AA7" s="16"/>
      <c r="AB7" s="15"/>
      <c r="AC7" s="15"/>
      <c r="AD7" s="16"/>
      <c r="AE7" s="4"/>
    </row>
    <row r="8" spans="1:31" x14ac:dyDescent="0.25">
      <c r="A8" s="58"/>
      <c r="B8" s="58"/>
      <c r="C8" s="58"/>
      <c r="D8" s="17"/>
      <c r="E8" s="17"/>
      <c r="F8" s="17"/>
      <c r="G8" s="18" t="s">
        <v>1</v>
      </c>
      <c r="H8" s="19"/>
      <c r="I8" s="19"/>
      <c r="J8" s="19"/>
      <c r="K8" s="19"/>
      <c r="L8" s="20"/>
      <c r="M8" s="18" t="s">
        <v>11</v>
      </c>
      <c r="N8" s="19"/>
      <c r="O8" s="20"/>
      <c r="P8" s="19"/>
      <c r="Q8" s="19"/>
      <c r="R8" s="20"/>
      <c r="S8" s="18" t="s">
        <v>2</v>
      </c>
      <c r="T8" s="19"/>
      <c r="U8" s="20"/>
      <c r="V8" s="19"/>
      <c r="W8" s="19"/>
      <c r="X8" s="20"/>
      <c r="Y8" s="18" t="s">
        <v>3</v>
      </c>
      <c r="Z8" s="19"/>
      <c r="AA8" s="20"/>
      <c r="AB8" s="19"/>
      <c r="AC8" s="19"/>
      <c r="AD8" s="20"/>
      <c r="AE8" s="4"/>
    </row>
    <row r="9" spans="1:31" x14ac:dyDescent="0.25">
      <c r="A9" s="58"/>
      <c r="B9" s="58"/>
      <c r="C9" s="58"/>
      <c r="D9" s="17"/>
      <c r="E9" s="17"/>
      <c r="F9" s="17"/>
      <c r="G9" s="21" t="s">
        <v>4</v>
      </c>
      <c r="H9" s="22"/>
      <c r="I9" s="21" t="s">
        <v>5</v>
      </c>
      <c r="J9" s="22"/>
      <c r="K9" s="21" t="s">
        <v>6</v>
      </c>
      <c r="L9" s="22"/>
      <c r="M9" s="21" t="s">
        <v>4</v>
      </c>
      <c r="N9" s="22"/>
      <c r="O9" s="23" t="s">
        <v>5</v>
      </c>
      <c r="P9" s="22"/>
      <c r="Q9" s="21" t="s">
        <v>6</v>
      </c>
      <c r="R9" s="22"/>
      <c r="S9" s="21" t="s">
        <v>4</v>
      </c>
      <c r="T9" s="22"/>
      <c r="U9" s="23" t="s">
        <v>5</v>
      </c>
      <c r="V9" s="22"/>
      <c r="W9" s="21" t="s">
        <v>6</v>
      </c>
      <c r="X9" s="22"/>
      <c r="Y9" s="21" t="s">
        <v>4</v>
      </c>
      <c r="Z9" s="22"/>
      <c r="AA9" s="23" t="s">
        <v>5</v>
      </c>
      <c r="AB9" s="22"/>
      <c r="AC9" s="21" t="s">
        <v>6</v>
      </c>
      <c r="AD9" s="24"/>
      <c r="AE9" s="4"/>
    </row>
    <row r="10" spans="1:31" x14ac:dyDescent="0.25">
      <c r="A10" s="59"/>
      <c r="B10" s="59"/>
      <c r="C10" s="59"/>
      <c r="D10" s="25" t="s">
        <v>4</v>
      </c>
      <c r="E10" s="25" t="s">
        <v>5</v>
      </c>
      <c r="F10" s="25" t="s">
        <v>7</v>
      </c>
      <c r="G10" s="25" t="s">
        <v>8</v>
      </c>
      <c r="H10" s="25" t="s">
        <v>9</v>
      </c>
      <c r="I10" s="25" t="s">
        <v>8</v>
      </c>
      <c r="J10" s="25" t="s">
        <v>9</v>
      </c>
      <c r="K10" s="25" t="s">
        <v>8</v>
      </c>
      <c r="L10" s="25" t="s">
        <v>9</v>
      </c>
      <c r="M10" s="25" t="s">
        <v>8</v>
      </c>
      <c r="N10" s="25" t="s">
        <v>9</v>
      </c>
      <c r="O10" s="25" t="s">
        <v>8</v>
      </c>
      <c r="P10" s="26" t="s">
        <v>9</v>
      </c>
      <c r="Q10" s="25" t="s">
        <v>8</v>
      </c>
      <c r="R10" s="25" t="s">
        <v>9</v>
      </c>
      <c r="S10" s="25" t="s">
        <v>8</v>
      </c>
      <c r="T10" s="25" t="s">
        <v>9</v>
      </c>
      <c r="U10" s="25" t="s">
        <v>8</v>
      </c>
      <c r="V10" s="26" t="s">
        <v>9</v>
      </c>
      <c r="W10" s="25" t="s">
        <v>8</v>
      </c>
      <c r="X10" s="25" t="s">
        <v>9</v>
      </c>
      <c r="Y10" s="25" t="s">
        <v>8</v>
      </c>
      <c r="Z10" s="25" t="s">
        <v>9</v>
      </c>
      <c r="AA10" s="25" t="s">
        <v>8</v>
      </c>
      <c r="AB10" s="26" t="s">
        <v>9</v>
      </c>
      <c r="AC10" s="25" t="s">
        <v>8</v>
      </c>
      <c r="AD10" s="25" t="s">
        <v>9</v>
      </c>
      <c r="AE10" s="4"/>
    </row>
    <row r="11" spans="1:31" x14ac:dyDescent="0.25">
      <c r="A11" s="1">
        <v>1</v>
      </c>
      <c r="B11" s="1">
        <v>2</v>
      </c>
      <c r="C11" s="1">
        <v>3</v>
      </c>
      <c r="D11" s="1">
        <v>4</v>
      </c>
      <c r="E11" s="1">
        <v>5</v>
      </c>
      <c r="F11" s="1">
        <v>6</v>
      </c>
      <c r="G11" s="1">
        <v>7</v>
      </c>
      <c r="H11" s="1">
        <v>8</v>
      </c>
      <c r="I11" s="1">
        <v>9</v>
      </c>
      <c r="J11" s="1">
        <v>10</v>
      </c>
      <c r="K11" s="1">
        <v>11</v>
      </c>
      <c r="L11" s="1">
        <v>12</v>
      </c>
      <c r="M11" s="1">
        <v>13</v>
      </c>
      <c r="N11" s="1">
        <v>14</v>
      </c>
      <c r="O11" s="1">
        <v>15</v>
      </c>
      <c r="P11" s="2">
        <v>16</v>
      </c>
      <c r="Q11" s="1">
        <v>17</v>
      </c>
      <c r="R11" s="1">
        <v>18</v>
      </c>
      <c r="S11" s="1">
        <v>19</v>
      </c>
      <c r="T11" s="1">
        <v>20</v>
      </c>
      <c r="U11" s="1">
        <v>21</v>
      </c>
      <c r="V11" s="1">
        <v>22</v>
      </c>
      <c r="W11" s="1">
        <v>23</v>
      </c>
      <c r="X11" s="1">
        <v>24</v>
      </c>
      <c r="Y11" s="1">
        <v>25</v>
      </c>
      <c r="Z11" s="1">
        <v>26</v>
      </c>
      <c r="AA11" s="1">
        <v>27</v>
      </c>
      <c r="AB11" s="1">
        <v>28</v>
      </c>
      <c r="AC11" s="1">
        <v>29</v>
      </c>
      <c r="AD11" s="1">
        <v>30</v>
      </c>
      <c r="AE11" s="4"/>
    </row>
    <row r="12" spans="1:31" x14ac:dyDescent="0.25">
      <c r="A12" s="39">
        <f>'[1]4'!A12</f>
        <v>1</v>
      </c>
      <c r="B12" s="60" t="str">
        <f>'[1]4'!B12</f>
        <v xml:space="preserve"> KALIWUNGU</v>
      </c>
      <c r="C12" s="60" t="str">
        <f>'[1]4'!C12</f>
        <v>KALIWUNGU</v>
      </c>
      <c r="D12" s="27">
        <f>'[1]40'!D11</f>
        <v>257</v>
      </c>
      <c r="E12" s="27">
        <f>'[1]40'!E11</f>
        <v>273</v>
      </c>
      <c r="F12" s="28">
        <f>SUM(D12:E12)</f>
        <v>530</v>
      </c>
      <c r="G12" s="28">
        <v>612</v>
      </c>
      <c r="H12" s="29">
        <f>G12/D12*100</f>
        <v>238.13229571984436</v>
      </c>
      <c r="I12" s="28">
        <v>589</v>
      </c>
      <c r="J12" s="29">
        <f t="shared" ref="J12:J30" si="0">I12/E12*100</f>
        <v>215.75091575091574</v>
      </c>
      <c r="K12" s="28">
        <f t="shared" ref="K12:K30" si="1">SUM(G12,I12)</f>
        <v>1201</v>
      </c>
      <c r="L12" s="29">
        <f t="shared" ref="L12:L30" si="2">K12/F12*100</f>
        <v>226.60377358490567</v>
      </c>
      <c r="M12" s="28">
        <v>612</v>
      </c>
      <c r="N12" s="30">
        <f t="shared" ref="N12:N30" si="3">M12/D12*100</f>
        <v>238.13229571984436</v>
      </c>
      <c r="O12" s="28">
        <v>589</v>
      </c>
      <c r="P12" s="31">
        <f t="shared" ref="P12:P30" si="4">O12/E12*100</f>
        <v>215.75091575091574</v>
      </c>
      <c r="Q12" s="28">
        <f t="shared" ref="Q12:Q30" si="5">SUM(M12,O12)</f>
        <v>1201</v>
      </c>
      <c r="R12" s="30">
        <f t="shared" ref="R12:R30" si="6">Q12/F12*100</f>
        <v>226.60377358490567</v>
      </c>
      <c r="S12" s="28">
        <v>611</v>
      </c>
      <c r="T12" s="32">
        <f>S12/D12*100</f>
        <v>237.74319066147859</v>
      </c>
      <c r="U12" s="33">
        <v>588</v>
      </c>
      <c r="V12" s="34">
        <f>U12/E12*100</f>
        <v>215.38461538461539</v>
      </c>
      <c r="W12" s="33">
        <f t="shared" ref="W12:W30" si="7">SUM(S12,U12)</f>
        <v>1199</v>
      </c>
      <c r="X12" s="32">
        <f>W12/F12*100</f>
        <v>226.22641509433961</v>
      </c>
      <c r="Y12" s="28">
        <v>611</v>
      </c>
      <c r="Z12" s="30">
        <f>Y12/D12*100</f>
        <v>237.74319066147859</v>
      </c>
      <c r="AA12" s="28">
        <v>588</v>
      </c>
      <c r="AB12" s="31">
        <f>AA12/E12*100</f>
        <v>215.38461538461539</v>
      </c>
      <c r="AC12" s="28">
        <f>SUM(Y12,AA12)</f>
        <v>1199</v>
      </c>
      <c r="AD12" s="30">
        <f>AC12/F12*100</f>
        <v>226.22641509433961</v>
      </c>
      <c r="AE12" s="3"/>
    </row>
    <row r="13" spans="1:31" x14ac:dyDescent="0.25">
      <c r="A13" s="39">
        <f>'[1]4'!A13</f>
        <v>2</v>
      </c>
      <c r="B13" s="60" t="str">
        <f>'[1]4'!B13</f>
        <v xml:space="preserve"> KALIWUNGU</v>
      </c>
      <c r="C13" s="60" t="str">
        <f>'[1]4'!C13</f>
        <v>SIDOREKSO</v>
      </c>
      <c r="D13" s="27">
        <f>'[1]40'!D12</f>
        <v>138</v>
      </c>
      <c r="E13" s="27">
        <f>'[1]40'!E12</f>
        <v>133</v>
      </c>
      <c r="F13" s="28">
        <f t="shared" ref="F13:F20" si="8">SUM(D13:E13)</f>
        <v>271</v>
      </c>
      <c r="G13" s="28">
        <v>288</v>
      </c>
      <c r="H13" s="29">
        <f t="shared" ref="H13:H30" si="9">G13/D13*100</f>
        <v>208.69565217391303</v>
      </c>
      <c r="I13" s="28">
        <v>319</v>
      </c>
      <c r="J13" s="29">
        <f>I13/E13*100</f>
        <v>239.84962406015038</v>
      </c>
      <c r="K13" s="28">
        <f t="shared" si="1"/>
        <v>607</v>
      </c>
      <c r="L13" s="29">
        <f t="shared" si="2"/>
        <v>223.98523985239854</v>
      </c>
      <c r="M13" s="28">
        <v>288</v>
      </c>
      <c r="N13" s="30">
        <f t="shared" si="3"/>
        <v>208.69565217391303</v>
      </c>
      <c r="O13" s="28">
        <v>319</v>
      </c>
      <c r="P13" s="31">
        <f t="shared" si="4"/>
        <v>239.84962406015038</v>
      </c>
      <c r="Q13" s="28">
        <f t="shared" si="5"/>
        <v>607</v>
      </c>
      <c r="R13" s="30">
        <f t="shared" si="6"/>
        <v>223.98523985239854</v>
      </c>
      <c r="S13" s="28">
        <v>290</v>
      </c>
      <c r="T13" s="32">
        <f t="shared" ref="T13:T30" si="10">S13/D13*100</f>
        <v>210.14492753623188</v>
      </c>
      <c r="U13" s="33">
        <v>317</v>
      </c>
      <c r="V13" s="34">
        <f t="shared" ref="V13:V30" si="11">U13/E13*100</f>
        <v>238.34586466165413</v>
      </c>
      <c r="W13" s="33">
        <f t="shared" si="7"/>
        <v>607</v>
      </c>
      <c r="X13" s="32">
        <f t="shared" ref="X13:X30" si="12">W13/F13*100</f>
        <v>223.98523985239854</v>
      </c>
      <c r="Y13" s="28">
        <v>289</v>
      </c>
      <c r="Z13" s="30">
        <f>Y13/D13*100</f>
        <v>209.42028985507247</v>
      </c>
      <c r="AA13" s="28">
        <v>318</v>
      </c>
      <c r="AB13" s="31">
        <f t="shared" ref="AB13:AB30" si="13">AA13/E13*100</f>
        <v>239.09774436090228</v>
      </c>
      <c r="AC13" s="28">
        <f t="shared" ref="AC13:AC30" si="14">SUM(Y13,AA13)</f>
        <v>607</v>
      </c>
      <c r="AD13" s="30">
        <f t="shared" ref="AD13:AD30" si="15">AC13/F13*100</f>
        <v>223.98523985239854</v>
      </c>
      <c r="AE13" s="3"/>
    </row>
    <row r="14" spans="1:31" x14ac:dyDescent="0.25">
      <c r="A14" s="39">
        <f>'[1]4'!A14</f>
        <v>3</v>
      </c>
      <c r="B14" s="60" t="str">
        <f>'[1]4'!B14</f>
        <v xml:space="preserve"> KOTA KUDUS</v>
      </c>
      <c r="C14" s="60" t="str">
        <f>'[1]4'!C14</f>
        <v>WERGU WETAN</v>
      </c>
      <c r="D14" s="27">
        <f>'[1]40'!D13</f>
        <v>108.5</v>
      </c>
      <c r="E14" s="27">
        <f>'[1]40'!E13</f>
        <v>132.5</v>
      </c>
      <c r="F14" s="28">
        <f t="shared" si="8"/>
        <v>241</v>
      </c>
      <c r="G14" s="35">
        <v>272</v>
      </c>
      <c r="H14" s="29">
        <f t="shared" si="9"/>
        <v>250.69124423963132</v>
      </c>
      <c r="I14" s="35">
        <v>235</v>
      </c>
      <c r="J14" s="29">
        <f>I14/E14*100</f>
        <v>177.35849056603774</v>
      </c>
      <c r="K14" s="28">
        <f t="shared" si="1"/>
        <v>507</v>
      </c>
      <c r="L14" s="29">
        <f>K14/F14*100</f>
        <v>210.3734439834025</v>
      </c>
      <c r="M14" s="35">
        <v>274</v>
      </c>
      <c r="N14" s="30">
        <f>M14/D14*100</f>
        <v>252.53456221198158</v>
      </c>
      <c r="O14" s="35">
        <v>233</v>
      </c>
      <c r="P14" s="31">
        <f t="shared" si="4"/>
        <v>175.84905660377359</v>
      </c>
      <c r="Q14" s="28">
        <f t="shared" si="5"/>
        <v>507</v>
      </c>
      <c r="R14" s="30">
        <f t="shared" si="6"/>
        <v>210.3734439834025</v>
      </c>
      <c r="S14" s="35">
        <v>255</v>
      </c>
      <c r="T14" s="32">
        <f t="shared" si="10"/>
        <v>235.02304147465435</v>
      </c>
      <c r="U14" s="35">
        <v>258</v>
      </c>
      <c r="V14" s="34">
        <f t="shared" si="11"/>
        <v>194.71698113207546</v>
      </c>
      <c r="W14" s="33">
        <f t="shared" si="7"/>
        <v>513</v>
      </c>
      <c r="X14" s="32">
        <f t="shared" si="12"/>
        <v>212.86307053941908</v>
      </c>
      <c r="Y14" s="35">
        <v>255</v>
      </c>
      <c r="Z14" s="30">
        <f>Y14/D14*100</f>
        <v>235.02304147465435</v>
      </c>
      <c r="AA14" s="35">
        <v>253</v>
      </c>
      <c r="AB14" s="31">
        <f t="shared" si="13"/>
        <v>190.9433962264151</v>
      </c>
      <c r="AC14" s="28">
        <f t="shared" si="14"/>
        <v>508</v>
      </c>
      <c r="AD14" s="30">
        <f t="shared" si="15"/>
        <v>210.78838174273861</v>
      </c>
      <c r="AE14" s="3"/>
    </row>
    <row r="15" spans="1:31" x14ac:dyDescent="0.25">
      <c r="A15" s="39">
        <f>'[1]4'!A15</f>
        <v>4</v>
      </c>
      <c r="B15" s="60" t="str">
        <f>'[1]4'!B15</f>
        <v xml:space="preserve"> KOTA KUDUS</v>
      </c>
      <c r="C15" s="60" t="str">
        <f>'[1]4'!C15</f>
        <v>PURWOSARI</v>
      </c>
      <c r="D15" s="27">
        <f>'[1]40'!D14</f>
        <v>144</v>
      </c>
      <c r="E15" s="27">
        <f>'[1]40'!E14</f>
        <v>149.5</v>
      </c>
      <c r="F15" s="28">
        <f t="shared" si="8"/>
        <v>293.5</v>
      </c>
      <c r="G15" s="28">
        <v>538</v>
      </c>
      <c r="H15" s="29">
        <f t="shared" si="9"/>
        <v>373.61111111111114</v>
      </c>
      <c r="I15" s="28">
        <v>506</v>
      </c>
      <c r="J15" s="29">
        <f t="shared" si="0"/>
        <v>338.46153846153845</v>
      </c>
      <c r="K15" s="28">
        <f t="shared" si="1"/>
        <v>1044</v>
      </c>
      <c r="L15" s="29">
        <f t="shared" si="2"/>
        <v>355.70698466780237</v>
      </c>
      <c r="M15" s="28">
        <v>538</v>
      </c>
      <c r="N15" s="30">
        <f t="shared" si="3"/>
        <v>373.61111111111114</v>
      </c>
      <c r="O15" s="28">
        <v>506</v>
      </c>
      <c r="P15" s="31">
        <f t="shared" si="4"/>
        <v>338.46153846153845</v>
      </c>
      <c r="Q15" s="28">
        <f t="shared" si="5"/>
        <v>1044</v>
      </c>
      <c r="R15" s="30">
        <f t="shared" si="6"/>
        <v>355.70698466780237</v>
      </c>
      <c r="S15" s="28">
        <v>537</v>
      </c>
      <c r="T15" s="32">
        <f t="shared" si="10"/>
        <v>372.91666666666663</v>
      </c>
      <c r="U15" s="33">
        <v>503</v>
      </c>
      <c r="V15" s="34">
        <f>U15/E15*100</f>
        <v>336.45484949832775</v>
      </c>
      <c r="W15" s="33">
        <f t="shared" si="7"/>
        <v>1040</v>
      </c>
      <c r="X15" s="32">
        <f t="shared" si="12"/>
        <v>354.34412265758095</v>
      </c>
      <c r="Y15" s="28">
        <v>537</v>
      </c>
      <c r="Z15" s="30">
        <f t="shared" ref="Z15:Z30" si="16">Y15/D15*100</f>
        <v>372.91666666666663</v>
      </c>
      <c r="AA15" s="28">
        <v>503</v>
      </c>
      <c r="AB15" s="31">
        <f t="shared" si="13"/>
        <v>336.45484949832775</v>
      </c>
      <c r="AC15" s="28">
        <f t="shared" si="14"/>
        <v>1040</v>
      </c>
      <c r="AD15" s="30">
        <f t="shared" si="15"/>
        <v>354.34412265758095</v>
      </c>
      <c r="AE15" s="3"/>
    </row>
    <row r="16" spans="1:31" x14ac:dyDescent="0.25">
      <c r="A16" s="39">
        <f>'[1]4'!A16</f>
        <v>5</v>
      </c>
      <c r="B16" s="60" t="str">
        <f>'[1]4'!B16</f>
        <v xml:space="preserve"> KOTA KUDUS</v>
      </c>
      <c r="C16" s="60" t="str">
        <f>'[1]4'!C16</f>
        <v>RENDENG</v>
      </c>
      <c r="D16" s="27">
        <f>'[1]40'!D15</f>
        <v>149</v>
      </c>
      <c r="E16" s="27">
        <f>'[1]40'!E15</f>
        <v>145</v>
      </c>
      <c r="F16" s="28">
        <f t="shared" si="8"/>
        <v>294</v>
      </c>
      <c r="G16" s="35">
        <v>232</v>
      </c>
      <c r="H16" s="29">
        <f t="shared" si="9"/>
        <v>155.70469798657717</v>
      </c>
      <c r="I16" s="35">
        <v>250</v>
      </c>
      <c r="J16" s="29">
        <f t="shared" si="0"/>
        <v>172.41379310344826</v>
      </c>
      <c r="K16" s="28">
        <f t="shared" si="1"/>
        <v>482</v>
      </c>
      <c r="L16" s="29">
        <f>K16/F16*100</f>
        <v>163.94557823129253</v>
      </c>
      <c r="M16" s="35">
        <v>232</v>
      </c>
      <c r="N16" s="30">
        <f t="shared" si="3"/>
        <v>155.70469798657717</v>
      </c>
      <c r="O16" s="35">
        <v>250</v>
      </c>
      <c r="P16" s="31">
        <f t="shared" si="4"/>
        <v>172.41379310344826</v>
      </c>
      <c r="Q16" s="28">
        <f t="shared" si="5"/>
        <v>482</v>
      </c>
      <c r="R16" s="30">
        <f t="shared" si="6"/>
        <v>163.94557823129253</v>
      </c>
      <c r="S16" s="35">
        <v>232</v>
      </c>
      <c r="T16" s="32">
        <f t="shared" si="10"/>
        <v>155.70469798657717</v>
      </c>
      <c r="U16" s="35">
        <v>250</v>
      </c>
      <c r="V16" s="34">
        <f t="shared" si="11"/>
        <v>172.41379310344826</v>
      </c>
      <c r="W16" s="33">
        <f t="shared" si="7"/>
        <v>482</v>
      </c>
      <c r="X16" s="32">
        <f t="shared" si="12"/>
        <v>163.94557823129253</v>
      </c>
      <c r="Y16" s="35">
        <v>232</v>
      </c>
      <c r="Z16" s="30">
        <f t="shared" si="16"/>
        <v>155.70469798657717</v>
      </c>
      <c r="AA16" s="35">
        <v>250</v>
      </c>
      <c r="AB16" s="31">
        <f>AA16/E16*100</f>
        <v>172.41379310344826</v>
      </c>
      <c r="AC16" s="28">
        <f t="shared" si="14"/>
        <v>482</v>
      </c>
      <c r="AD16" s="30">
        <f t="shared" si="15"/>
        <v>163.94557823129253</v>
      </c>
      <c r="AE16" s="3"/>
    </row>
    <row r="17" spans="1:31" x14ac:dyDescent="0.25">
      <c r="A17" s="39">
        <f>'[1]4'!A17</f>
        <v>6</v>
      </c>
      <c r="B17" s="60" t="str">
        <f>'[1]4'!C17</f>
        <v>JATI</v>
      </c>
      <c r="C17" s="60" t="str">
        <f>'[1]4'!C17</f>
        <v>JATI</v>
      </c>
      <c r="D17" s="27">
        <f>'[1]40'!D16</f>
        <v>250.5</v>
      </c>
      <c r="E17" s="27">
        <f>'[1]40'!E16</f>
        <v>336.5</v>
      </c>
      <c r="F17" s="28">
        <f t="shared" si="8"/>
        <v>587</v>
      </c>
      <c r="G17" s="3">
        <v>538</v>
      </c>
      <c r="H17" s="29">
        <f t="shared" si="9"/>
        <v>214.77045908183632</v>
      </c>
      <c r="I17" s="3">
        <v>506</v>
      </c>
      <c r="J17" s="29">
        <f t="shared" si="0"/>
        <v>150.37147102526004</v>
      </c>
      <c r="K17" s="28">
        <f t="shared" si="1"/>
        <v>1044</v>
      </c>
      <c r="L17" s="29">
        <f t="shared" si="2"/>
        <v>177.85349233390119</v>
      </c>
      <c r="M17" s="3">
        <v>538</v>
      </c>
      <c r="N17" s="30">
        <f t="shared" si="3"/>
        <v>214.77045908183632</v>
      </c>
      <c r="O17" s="3">
        <v>506</v>
      </c>
      <c r="P17" s="31">
        <f>O17/E17*100</f>
        <v>150.37147102526004</v>
      </c>
      <c r="Q17" s="28">
        <f t="shared" si="5"/>
        <v>1044</v>
      </c>
      <c r="R17" s="30">
        <f t="shared" si="6"/>
        <v>177.85349233390119</v>
      </c>
      <c r="S17" s="3">
        <v>537</v>
      </c>
      <c r="T17" s="32">
        <f t="shared" si="10"/>
        <v>214.37125748502993</v>
      </c>
      <c r="U17" s="3">
        <v>503</v>
      </c>
      <c r="V17" s="34">
        <f t="shared" si="11"/>
        <v>149.47994056463597</v>
      </c>
      <c r="W17" s="33">
        <f t="shared" si="7"/>
        <v>1040</v>
      </c>
      <c r="X17" s="32">
        <f t="shared" si="12"/>
        <v>177.17206132879048</v>
      </c>
      <c r="Y17" s="3">
        <v>537</v>
      </c>
      <c r="Z17" s="30">
        <f t="shared" si="16"/>
        <v>214.37125748502993</v>
      </c>
      <c r="AA17" s="3">
        <v>503</v>
      </c>
      <c r="AB17" s="31">
        <f>AA17/E17*100</f>
        <v>149.47994056463597</v>
      </c>
      <c r="AC17" s="28">
        <f t="shared" si="14"/>
        <v>1040</v>
      </c>
      <c r="AD17" s="30">
        <f t="shared" si="15"/>
        <v>177.17206132879048</v>
      </c>
      <c r="AE17" s="3"/>
    </row>
    <row r="18" spans="1:31" x14ac:dyDescent="0.25">
      <c r="A18" s="39">
        <f>'[1]4'!A18</f>
        <v>7</v>
      </c>
      <c r="B18" s="60" t="str">
        <f>'[1]4'!B18</f>
        <v xml:space="preserve"> JATI</v>
      </c>
      <c r="C18" s="60" t="str">
        <f>'[1]4'!C18</f>
        <v>NGEMBAL KULON</v>
      </c>
      <c r="D18" s="27">
        <f>'[1]40'!D17</f>
        <v>218.5</v>
      </c>
      <c r="E18" s="27">
        <f>'[1]40'!E17</f>
        <v>220.5</v>
      </c>
      <c r="F18" s="28">
        <f t="shared" si="8"/>
        <v>439</v>
      </c>
      <c r="G18" s="35">
        <v>417</v>
      </c>
      <c r="H18" s="29">
        <f t="shared" si="9"/>
        <v>190.84668192219681</v>
      </c>
      <c r="I18" s="35">
        <v>417</v>
      </c>
      <c r="J18" s="29">
        <f t="shared" si="0"/>
        <v>189.1156462585034</v>
      </c>
      <c r="K18" s="28">
        <f t="shared" si="1"/>
        <v>834</v>
      </c>
      <c r="L18" s="29">
        <f t="shared" si="2"/>
        <v>189.97722095671983</v>
      </c>
      <c r="M18" s="35">
        <v>417</v>
      </c>
      <c r="N18" s="30">
        <f t="shared" si="3"/>
        <v>190.84668192219681</v>
      </c>
      <c r="O18" s="35">
        <v>417</v>
      </c>
      <c r="P18" s="31">
        <f t="shared" si="4"/>
        <v>189.1156462585034</v>
      </c>
      <c r="Q18" s="28">
        <f t="shared" si="5"/>
        <v>834</v>
      </c>
      <c r="R18" s="30">
        <f t="shared" si="6"/>
        <v>189.97722095671983</v>
      </c>
      <c r="S18" s="35">
        <v>417</v>
      </c>
      <c r="T18" s="32">
        <f t="shared" si="10"/>
        <v>190.84668192219681</v>
      </c>
      <c r="U18" s="35">
        <v>417</v>
      </c>
      <c r="V18" s="34">
        <f t="shared" si="11"/>
        <v>189.1156462585034</v>
      </c>
      <c r="W18" s="33">
        <f t="shared" si="7"/>
        <v>834</v>
      </c>
      <c r="X18" s="32">
        <f>W18/F18*100</f>
        <v>189.97722095671983</v>
      </c>
      <c r="Y18" s="35">
        <v>417</v>
      </c>
      <c r="Z18" s="30">
        <f t="shared" si="16"/>
        <v>190.84668192219681</v>
      </c>
      <c r="AA18" s="35">
        <v>417</v>
      </c>
      <c r="AB18" s="31">
        <f t="shared" si="13"/>
        <v>189.1156462585034</v>
      </c>
      <c r="AC18" s="28">
        <f t="shared" si="14"/>
        <v>834</v>
      </c>
      <c r="AD18" s="30">
        <f t="shared" si="15"/>
        <v>189.97722095671983</v>
      </c>
      <c r="AE18" s="3"/>
    </row>
    <row r="19" spans="1:31" x14ac:dyDescent="0.25">
      <c r="A19" s="39">
        <f>'[1]4'!A19</f>
        <v>8</v>
      </c>
      <c r="B19" s="60" t="str">
        <f>'[1]4'!B19</f>
        <v xml:space="preserve"> UNDAAN</v>
      </c>
      <c r="C19" s="60" t="str">
        <f>'[1]4'!C19</f>
        <v>UNDAAN</v>
      </c>
      <c r="D19" s="27">
        <f>'[1]40'!D18</f>
        <v>176.5</v>
      </c>
      <c r="E19" s="27">
        <f>'[1]40'!E18</f>
        <v>182.5</v>
      </c>
      <c r="F19" s="28">
        <f t="shared" si="8"/>
        <v>359</v>
      </c>
      <c r="G19" s="36">
        <v>342</v>
      </c>
      <c r="H19" s="29">
        <f t="shared" si="9"/>
        <v>193.76770538243625</v>
      </c>
      <c r="I19" s="36">
        <v>336</v>
      </c>
      <c r="J19" s="29">
        <f t="shared" si="0"/>
        <v>184.10958904109589</v>
      </c>
      <c r="K19" s="28">
        <f t="shared" si="1"/>
        <v>678</v>
      </c>
      <c r="L19" s="29">
        <f t="shared" si="2"/>
        <v>188.85793871866295</v>
      </c>
      <c r="M19" s="36">
        <v>350</v>
      </c>
      <c r="N19" s="30">
        <f t="shared" si="3"/>
        <v>198.30028328611897</v>
      </c>
      <c r="O19" s="36">
        <v>338</v>
      </c>
      <c r="P19" s="30">
        <f t="shared" si="4"/>
        <v>185.20547945205479</v>
      </c>
      <c r="Q19" s="28">
        <f t="shared" si="5"/>
        <v>688</v>
      </c>
      <c r="R19" s="30">
        <f t="shared" si="6"/>
        <v>191.64345403899722</v>
      </c>
      <c r="S19" s="36">
        <v>360</v>
      </c>
      <c r="T19" s="32">
        <f t="shared" si="10"/>
        <v>203.96600566572238</v>
      </c>
      <c r="U19" s="36">
        <v>369</v>
      </c>
      <c r="V19" s="32">
        <f t="shared" si="11"/>
        <v>202.1917808219178</v>
      </c>
      <c r="W19" s="33">
        <f t="shared" si="7"/>
        <v>729</v>
      </c>
      <c r="X19" s="32">
        <f t="shared" si="12"/>
        <v>203.06406685236769</v>
      </c>
      <c r="Y19" s="36">
        <v>361</v>
      </c>
      <c r="Z19" s="30">
        <f t="shared" si="16"/>
        <v>204.53257790368272</v>
      </c>
      <c r="AA19" s="36">
        <v>370</v>
      </c>
      <c r="AB19" s="30">
        <f>AA19/E19*100</f>
        <v>202.73972602739727</v>
      </c>
      <c r="AC19" s="28">
        <f t="shared" si="14"/>
        <v>731</v>
      </c>
      <c r="AD19" s="30">
        <f t="shared" si="15"/>
        <v>203.62116991643452</v>
      </c>
      <c r="AE19" s="3"/>
    </row>
    <row r="20" spans="1:31" x14ac:dyDescent="0.25">
      <c r="A20" s="39">
        <f>'[1]4'!A20</f>
        <v>9</v>
      </c>
      <c r="B20" s="60" t="str">
        <f>'[1]4'!B20</f>
        <v xml:space="preserve"> UNDAAN</v>
      </c>
      <c r="C20" s="60" t="str">
        <f>'[1]4'!C20</f>
        <v>NGEMPLAK</v>
      </c>
      <c r="D20" s="27">
        <f>'[1]40'!D19</f>
        <v>130.5</v>
      </c>
      <c r="E20" s="27">
        <f>'[1]40'!E19</f>
        <v>141.5</v>
      </c>
      <c r="F20" s="28">
        <f t="shared" si="8"/>
        <v>272</v>
      </c>
      <c r="G20" s="37">
        <v>281</v>
      </c>
      <c r="H20" s="29">
        <f t="shared" si="9"/>
        <v>215.32567049808429</v>
      </c>
      <c r="I20" s="37">
        <v>266</v>
      </c>
      <c r="J20" s="29">
        <f t="shared" si="0"/>
        <v>187.98586572438163</v>
      </c>
      <c r="K20" s="28">
        <f t="shared" si="1"/>
        <v>547</v>
      </c>
      <c r="L20" s="29">
        <f t="shared" si="2"/>
        <v>201.10294117647061</v>
      </c>
      <c r="M20" s="37">
        <v>281</v>
      </c>
      <c r="N20" s="30">
        <f t="shared" si="3"/>
        <v>215.32567049808429</v>
      </c>
      <c r="O20" s="37">
        <v>266</v>
      </c>
      <c r="P20" s="30">
        <f t="shared" si="4"/>
        <v>187.98586572438163</v>
      </c>
      <c r="Q20" s="28">
        <f t="shared" si="5"/>
        <v>547</v>
      </c>
      <c r="R20" s="30">
        <f t="shared" si="6"/>
        <v>201.10294117647061</v>
      </c>
      <c r="S20" s="37">
        <v>275</v>
      </c>
      <c r="T20" s="32">
        <f t="shared" si="10"/>
        <v>210.727969348659</v>
      </c>
      <c r="U20" s="37">
        <v>256</v>
      </c>
      <c r="V20" s="32">
        <f t="shared" si="11"/>
        <v>180.91872791519435</v>
      </c>
      <c r="W20" s="33">
        <f t="shared" si="7"/>
        <v>531</v>
      </c>
      <c r="X20" s="32">
        <f t="shared" si="12"/>
        <v>195.22058823529412</v>
      </c>
      <c r="Y20" s="37">
        <v>299</v>
      </c>
      <c r="Z20" s="30">
        <f t="shared" si="16"/>
        <v>229.11877394636014</v>
      </c>
      <c r="AA20" s="37">
        <v>271</v>
      </c>
      <c r="AB20" s="30">
        <f t="shared" si="13"/>
        <v>191.51943462897526</v>
      </c>
      <c r="AC20" s="28">
        <f t="shared" si="14"/>
        <v>570</v>
      </c>
      <c r="AD20" s="30">
        <f>AC20/F20*100</f>
        <v>209.55882352941177</v>
      </c>
      <c r="AE20" s="3"/>
    </row>
    <row r="21" spans="1:31" x14ac:dyDescent="0.25">
      <c r="A21" s="39">
        <f>'[1]4'!A21</f>
        <v>10</v>
      </c>
      <c r="B21" s="60" t="str">
        <f>'[1]4'!B21</f>
        <v xml:space="preserve"> MEJOBO</v>
      </c>
      <c r="C21" s="60" t="str">
        <f>'[1]4'!C21</f>
        <v>MEJOBO</v>
      </c>
      <c r="D21" s="27">
        <f>'[1]40'!D20</f>
        <v>185.5</v>
      </c>
      <c r="E21" s="27">
        <f>'[1]40'!E20</f>
        <v>201.5</v>
      </c>
      <c r="F21" s="28">
        <f t="shared" ref="F21:F30" si="17">SUM(D21:E21)</f>
        <v>387</v>
      </c>
      <c r="G21" s="38">
        <v>331</v>
      </c>
      <c r="H21" s="29">
        <f t="shared" si="9"/>
        <v>178.43665768194072</v>
      </c>
      <c r="I21" s="38">
        <v>399</v>
      </c>
      <c r="J21" s="29">
        <f t="shared" si="0"/>
        <v>198.01488833746899</v>
      </c>
      <c r="K21" s="28">
        <f t="shared" si="1"/>
        <v>730</v>
      </c>
      <c r="L21" s="29">
        <f t="shared" si="2"/>
        <v>188.63049095607235</v>
      </c>
      <c r="M21" s="39">
        <v>331</v>
      </c>
      <c r="N21" s="30">
        <f t="shared" si="3"/>
        <v>178.43665768194072</v>
      </c>
      <c r="O21" s="39">
        <v>400</v>
      </c>
      <c r="P21" s="30">
        <f t="shared" si="4"/>
        <v>198.51116625310175</v>
      </c>
      <c r="Q21" s="28">
        <f t="shared" si="5"/>
        <v>731</v>
      </c>
      <c r="R21" s="30">
        <f t="shared" si="6"/>
        <v>188.88888888888889</v>
      </c>
      <c r="S21" s="39">
        <v>339</v>
      </c>
      <c r="T21" s="32">
        <f t="shared" si="10"/>
        <v>182.74932614555257</v>
      </c>
      <c r="U21" s="39">
        <v>390</v>
      </c>
      <c r="V21" s="32">
        <f t="shared" si="11"/>
        <v>193.54838709677421</v>
      </c>
      <c r="W21" s="33">
        <f t="shared" si="7"/>
        <v>729</v>
      </c>
      <c r="X21" s="32">
        <f t="shared" si="12"/>
        <v>188.37209302325581</v>
      </c>
      <c r="Y21" s="39">
        <v>333</v>
      </c>
      <c r="Z21" s="30">
        <f t="shared" si="16"/>
        <v>179.51482479784366</v>
      </c>
      <c r="AA21" s="39">
        <v>399</v>
      </c>
      <c r="AB21" s="30">
        <f t="shared" si="13"/>
        <v>198.01488833746899</v>
      </c>
      <c r="AC21" s="28">
        <f t="shared" si="14"/>
        <v>732</v>
      </c>
      <c r="AD21" s="30">
        <f t="shared" si="15"/>
        <v>189.14728682170542</v>
      </c>
      <c r="AE21" s="3"/>
    </row>
    <row r="22" spans="1:31" x14ac:dyDescent="0.25">
      <c r="A22" s="39">
        <f>'[1]4'!A22</f>
        <v>11</v>
      </c>
      <c r="B22" s="60" t="str">
        <f>'[1]4'!B22</f>
        <v xml:space="preserve"> MEJOBO</v>
      </c>
      <c r="C22" s="60" t="str">
        <f>'[1]4'!C22</f>
        <v>JEPANG</v>
      </c>
      <c r="D22" s="27">
        <f>'[1]40'!D21</f>
        <v>191.5</v>
      </c>
      <c r="E22" s="27">
        <f>'[1]40'!E21</f>
        <v>242.5</v>
      </c>
      <c r="F22" s="28">
        <f t="shared" si="17"/>
        <v>434</v>
      </c>
      <c r="G22" s="38">
        <v>351</v>
      </c>
      <c r="H22" s="29">
        <f t="shared" si="9"/>
        <v>183.28981723237598</v>
      </c>
      <c r="I22" s="38">
        <v>375</v>
      </c>
      <c r="J22" s="29">
        <f t="shared" si="0"/>
        <v>154.63917525773198</v>
      </c>
      <c r="K22" s="28">
        <f t="shared" si="1"/>
        <v>726</v>
      </c>
      <c r="L22" s="29">
        <f t="shared" si="2"/>
        <v>167.2811059907834</v>
      </c>
      <c r="M22" s="38">
        <v>355</v>
      </c>
      <c r="N22" s="30">
        <f t="shared" si="3"/>
        <v>185.37859007832898</v>
      </c>
      <c r="O22" s="38">
        <v>354</v>
      </c>
      <c r="P22" s="30">
        <f t="shared" si="4"/>
        <v>145.97938144329896</v>
      </c>
      <c r="Q22" s="28">
        <f t="shared" si="5"/>
        <v>709</v>
      </c>
      <c r="R22" s="30">
        <f t="shared" si="6"/>
        <v>163.36405529953916</v>
      </c>
      <c r="S22" s="38">
        <v>344</v>
      </c>
      <c r="T22" s="32">
        <f t="shared" si="10"/>
        <v>179.63446475195823</v>
      </c>
      <c r="U22" s="38">
        <v>365</v>
      </c>
      <c r="V22" s="32">
        <f t="shared" si="11"/>
        <v>150.51546391752578</v>
      </c>
      <c r="W22" s="33">
        <f t="shared" si="7"/>
        <v>709</v>
      </c>
      <c r="X22" s="32">
        <f t="shared" si="12"/>
        <v>163.36405529953916</v>
      </c>
      <c r="Y22" s="38">
        <v>344</v>
      </c>
      <c r="Z22" s="30">
        <f t="shared" si="16"/>
        <v>179.63446475195823</v>
      </c>
      <c r="AA22" s="38">
        <v>365</v>
      </c>
      <c r="AB22" s="30">
        <f t="shared" si="13"/>
        <v>150.51546391752578</v>
      </c>
      <c r="AC22" s="28">
        <f t="shared" si="14"/>
        <v>709</v>
      </c>
      <c r="AD22" s="30">
        <f t="shared" si="15"/>
        <v>163.36405529953916</v>
      </c>
      <c r="AE22" s="3"/>
    </row>
    <row r="23" spans="1:31" x14ac:dyDescent="0.25">
      <c r="A23" s="39">
        <f>'[1]4'!A23</f>
        <v>12</v>
      </c>
      <c r="B23" s="60" t="str">
        <f>'[1]4'!B23</f>
        <v xml:space="preserve"> JEKULO</v>
      </c>
      <c r="C23" s="60" t="str">
        <f>'[1]4'!C23</f>
        <v>JEKULO</v>
      </c>
      <c r="D23" s="27">
        <f>'[1]40'!D22</f>
        <v>245.5</v>
      </c>
      <c r="E23" s="27">
        <f>'[1]40'!E22</f>
        <v>220.5</v>
      </c>
      <c r="F23" s="28">
        <f t="shared" si="17"/>
        <v>466</v>
      </c>
      <c r="G23" s="38">
        <v>420</v>
      </c>
      <c r="H23" s="29">
        <f t="shared" si="9"/>
        <v>171.07942973523421</v>
      </c>
      <c r="I23" s="38">
        <v>385</v>
      </c>
      <c r="J23" s="29">
        <f t="shared" si="0"/>
        <v>174.60317460317461</v>
      </c>
      <c r="K23" s="28">
        <f t="shared" si="1"/>
        <v>805</v>
      </c>
      <c r="L23" s="29">
        <f t="shared" si="2"/>
        <v>172.74678111587983</v>
      </c>
      <c r="M23" s="38">
        <v>420</v>
      </c>
      <c r="N23" s="30">
        <f t="shared" si="3"/>
        <v>171.07942973523421</v>
      </c>
      <c r="O23" s="38">
        <v>385</v>
      </c>
      <c r="P23" s="30">
        <f t="shared" si="4"/>
        <v>174.60317460317461</v>
      </c>
      <c r="Q23" s="28">
        <f t="shared" si="5"/>
        <v>805</v>
      </c>
      <c r="R23" s="30">
        <f>Q23/F23*100</f>
        <v>172.74678111587983</v>
      </c>
      <c r="S23" s="38">
        <v>425</v>
      </c>
      <c r="T23" s="32">
        <f>S23/D23*100</f>
        <v>173.11608961303463</v>
      </c>
      <c r="U23" s="38">
        <v>389</v>
      </c>
      <c r="V23" s="32">
        <f t="shared" si="11"/>
        <v>176.41723356009072</v>
      </c>
      <c r="W23" s="33">
        <f t="shared" si="7"/>
        <v>814</v>
      </c>
      <c r="X23" s="32">
        <f t="shared" si="12"/>
        <v>174.67811158798284</v>
      </c>
      <c r="Y23" s="38">
        <v>416</v>
      </c>
      <c r="Z23" s="30">
        <f t="shared" si="16"/>
        <v>169.45010183299388</v>
      </c>
      <c r="AA23" s="38">
        <v>377</v>
      </c>
      <c r="AB23" s="30">
        <f t="shared" si="13"/>
        <v>170.97505668934241</v>
      </c>
      <c r="AC23" s="28">
        <f t="shared" si="14"/>
        <v>793</v>
      </c>
      <c r="AD23" s="30">
        <f>AC23/F23*100</f>
        <v>170.17167381974249</v>
      </c>
      <c r="AE23" s="3"/>
    </row>
    <row r="24" spans="1:31" x14ac:dyDescent="0.25">
      <c r="A24" s="39">
        <f>'[1]4'!A24</f>
        <v>13</v>
      </c>
      <c r="B24" s="60" t="str">
        <f>'[1]4'!B24</f>
        <v xml:space="preserve"> JEKULO</v>
      </c>
      <c r="C24" s="60" t="str">
        <f>'[1]4'!C24</f>
        <v>TANJUNGREJO</v>
      </c>
      <c r="D24" s="27">
        <f>'[1]40'!D23</f>
        <v>269.5</v>
      </c>
      <c r="E24" s="27">
        <f>'[1]40'!E23</f>
        <v>287</v>
      </c>
      <c r="F24" s="28">
        <f t="shared" si="17"/>
        <v>556.5</v>
      </c>
      <c r="G24" s="28">
        <v>554</v>
      </c>
      <c r="H24" s="29">
        <f t="shared" si="9"/>
        <v>205.56586270871983</v>
      </c>
      <c r="I24" s="28">
        <v>596</v>
      </c>
      <c r="J24" s="29">
        <f t="shared" si="0"/>
        <v>207.66550522648083</v>
      </c>
      <c r="K24" s="28">
        <f t="shared" si="1"/>
        <v>1150</v>
      </c>
      <c r="L24" s="29">
        <f t="shared" si="2"/>
        <v>206.64869721473497</v>
      </c>
      <c r="M24" s="28">
        <v>563</v>
      </c>
      <c r="N24" s="30">
        <f t="shared" si="3"/>
        <v>208.9053803339518</v>
      </c>
      <c r="O24" s="28">
        <v>596</v>
      </c>
      <c r="P24" s="30">
        <f t="shared" si="4"/>
        <v>207.66550522648083</v>
      </c>
      <c r="Q24" s="28">
        <f t="shared" si="5"/>
        <v>1159</v>
      </c>
      <c r="R24" s="30">
        <f t="shared" si="6"/>
        <v>208.26594788858941</v>
      </c>
      <c r="S24" s="28">
        <v>564</v>
      </c>
      <c r="T24" s="32">
        <f t="shared" si="10"/>
        <v>209.27643784786642</v>
      </c>
      <c r="U24" s="33">
        <v>596</v>
      </c>
      <c r="V24" s="32">
        <f t="shared" si="11"/>
        <v>207.66550522648083</v>
      </c>
      <c r="W24" s="33">
        <f t="shared" si="7"/>
        <v>1160</v>
      </c>
      <c r="X24" s="32">
        <f t="shared" si="12"/>
        <v>208.44564240790655</v>
      </c>
      <c r="Y24" s="28">
        <v>564</v>
      </c>
      <c r="Z24" s="30">
        <f t="shared" si="16"/>
        <v>209.27643784786642</v>
      </c>
      <c r="AA24" s="28">
        <v>596</v>
      </c>
      <c r="AB24" s="30">
        <f t="shared" si="13"/>
        <v>207.66550522648083</v>
      </c>
      <c r="AC24" s="28">
        <f t="shared" si="14"/>
        <v>1160</v>
      </c>
      <c r="AD24" s="30">
        <f t="shared" si="15"/>
        <v>208.44564240790655</v>
      </c>
      <c r="AE24" s="3"/>
    </row>
    <row r="25" spans="1:31" x14ac:dyDescent="0.25">
      <c r="A25" s="39">
        <f>'[1]4'!A25</f>
        <v>14</v>
      </c>
      <c r="B25" s="60" t="str">
        <f>'[1]4'!B25</f>
        <v xml:space="preserve"> BAE</v>
      </c>
      <c r="C25" s="60" t="str">
        <f>'[1]4'!C25</f>
        <v>BAE</v>
      </c>
      <c r="D25" s="27">
        <f>'[1]40'!D24</f>
        <v>162</v>
      </c>
      <c r="E25" s="27">
        <f>'[1]40'!E24</f>
        <v>176</v>
      </c>
      <c r="F25" s="28">
        <f t="shared" si="17"/>
        <v>338</v>
      </c>
      <c r="G25" s="28">
        <v>73</v>
      </c>
      <c r="H25" s="29">
        <f t="shared" si="9"/>
        <v>45.061728395061728</v>
      </c>
      <c r="I25" s="28">
        <v>65</v>
      </c>
      <c r="J25" s="29">
        <f t="shared" si="0"/>
        <v>36.93181818181818</v>
      </c>
      <c r="K25" s="28">
        <f t="shared" si="1"/>
        <v>138</v>
      </c>
      <c r="L25" s="29">
        <f t="shared" si="2"/>
        <v>40.828402366863905</v>
      </c>
      <c r="M25" s="28">
        <v>73</v>
      </c>
      <c r="N25" s="30">
        <f t="shared" si="3"/>
        <v>45.061728395061728</v>
      </c>
      <c r="O25" s="28">
        <v>65</v>
      </c>
      <c r="P25" s="30">
        <f t="shared" si="4"/>
        <v>36.93181818181818</v>
      </c>
      <c r="Q25" s="28">
        <f t="shared" si="5"/>
        <v>138</v>
      </c>
      <c r="R25" s="30">
        <f t="shared" si="6"/>
        <v>40.828402366863905</v>
      </c>
      <c r="S25" s="28">
        <v>80</v>
      </c>
      <c r="T25" s="32">
        <f>S25/D25*100</f>
        <v>49.382716049382715</v>
      </c>
      <c r="U25" s="33">
        <v>58</v>
      </c>
      <c r="V25" s="32">
        <f t="shared" si="11"/>
        <v>32.954545454545453</v>
      </c>
      <c r="W25" s="33">
        <f t="shared" si="7"/>
        <v>138</v>
      </c>
      <c r="X25" s="32">
        <f t="shared" si="12"/>
        <v>40.828402366863905</v>
      </c>
      <c r="Y25" s="28">
        <v>80</v>
      </c>
      <c r="Z25" s="30">
        <f t="shared" si="16"/>
        <v>49.382716049382715</v>
      </c>
      <c r="AA25" s="28">
        <v>58</v>
      </c>
      <c r="AB25" s="30">
        <f t="shared" si="13"/>
        <v>32.954545454545453</v>
      </c>
      <c r="AC25" s="28">
        <f t="shared" si="14"/>
        <v>138</v>
      </c>
      <c r="AD25" s="30">
        <f t="shared" si="15"/>
        <v>40.828402366863905</v>
      </c>
      <c r="AE25" s="3"/>
    </row>
    <row r="26" spans="1:31" x14ac:dyDescent="0.25">
      <c r="A26" s="39">
        <f>'[1]4'!A26</f>
        <v>15</v>
      </c>
      <c r="B26" s="60" t="str">
        <f>'[1]4'!B26</f>
        <v xml:space="preserve"> BAE</v>
      </c>
      <c r="C26" s="60" t="str">
        <f>'[1]4'!C26</f>
        <v>DERSALAM</v>
      </c>
      <c r="D26" s="27">
        <f>'[1]40'!D25</f>
        <v>148.5</v>
      </c>
      <c r="E26" s="27">
        <f>'[1]40'!E25</f>
        <v>158.5</v>
      </c>
      <c r="F26" s="28">
        <f t="shared" si="17"/>
        <v>307</v>
      </c>
      <c r="G26" s="38">
        <v>252</v>
      </c>
      <c r="H26" s="29">
        <f t="shared" si="9"/>
        <v>169.69696969696969</v>
      </c>
      <c r="I26" s="38">
        <v>282</v>
      </c>
      <c r="J26" s="29">
        <f t="shared" si="0"/>
        <v>177.91798107255522</v>
      </c>
      <c r="K26" s="28">
        <f t="shared" si="1"/>
        <v>534</v>
      </c>
      <c r="L26" s="29">
        <f t="shared" si="2"/>
        <v>173.94136807817591</v>
      </c>
      <c r="M26" s="38">
        <v>252</v>
      </c>
      <c r="N26" s="30">
        <f t="shared" si="3"/>
        <v>169.69696969696969</v>
      </c>
      <c r="O26" s="38">
        <v>282</v>
      </c>
      <c r="P26" s="30">
        <f t="shared" si="4"/>
        <v>177.91798107255522</v>
      </c>
      <c r="Q26" s="28">
        <f t="shared" si="5"/>
        <v>534</v>
      </c>
      <c r="R26" s="30">
        <f t="shared" si="6"/>
        <v>173.94136807817591</v>
      </c>
      <c r="S26" s="38">
        <v>254</v>
      </c>
      <c r="T26" s="32">
        <f t="shared" si="10"/>
        <v>171.04377104377105</v>
      </c>
      <c r="U26" s="38">
        <v>279</v>
      </c>
      <c r="V26" s="32">
        <f t="shared" si="11"/>
        <v>176.02523659305993</v>
      </c>
      <c r="W26" s="33">
        <f t="shared" si="7"/>
        <v>533</v>
      </c>
      <c r="X26" s="32">
        <f t="shared" si="12"/>
        <v>173.61563517915312</v>
      </c>
      <c r="Y26" s="38">
        <v>252</v>
      </c>
      <c r="Z26" s="30">
        <f t="shared" si="16"/>
        <v>169.69696969696969</v>
      </c>
      <c r="AA26" s="38">
        <v>281</v>
      </c>
      <c r="AB26" s="30">
        <f t="shared" si="13"/>
        <v>177.28706624605678</v>
      </c>
      <c r="AC26" s="28">
        <f t="shared" si="14"/>
        <v>533</v>
      </c>
      <c r="AD26" s="30">
        <f t="shared" si="15"/>
        <v>173.61563517915312</v>
      </c>
      <c r="AE26" s="3"/>
    </row>
    <row r="27" spans="1:31" x14ac:dyDescent="0.25">
      <c r="A27" s="39">
        <f>'[1]4'!A27</f>
        <v>16</v>
      </c>
      <c r="B27" s="60" t="str">
        <f>'[1]4'!B27</f>
        <v xml:space="preserve"> GEBOG</v>
      </c>
      <c r="C27" s="60" t="str">
        <f>'[1]4'!C27</f>
        <v>GRIBIG</v>
      </c>
      <c r="D27" s="27">
        <f>'[1]40'!D26</f>
        <v>240</v>
      </c>
      <c r="E27" s="27">
        <f>'[1]40'!E26</f>
        <v>267.5</v>
      </c>
      <c r="F27" s="28">
        <f t="shared" si="17"/>
        <v>507.5</v>
      </c>
      <c r="G27" s="7">
        <v>539</v>
      </c>
      <c r="H27" s="29">
        <f t="shared" si="9"/>
        <v>224.58333333333331</v>
      </c>
      <c r="I27" s="7">
        <v>519</v>
      </c>
      <c r="J27" s="29">
        <f t="shared" si="0"/>
        <v>194.01869158878503</v>
      </c>
      <c r="K27" s="28">
        <f t="shared" si="1"/>
        <v>1058</v>
      </c>
      <c r="L27" s="29">
        <f t="shared" si="2"/>
        <v>208.47290640394087</v>
      </c>
      <c r="M27" s="7">
        <v>543</v>
      </c>
      <c r="N27" s="30">
        <f>M27/D27*100</f>
        <v>226.25000000000003</v>
      </c>
      <c r="O27" s="7">
        <v>520</v>
      </c>
      <c r="P27" s="31">
        <f>O27/E27*100</f>
        <v>194.39252336448598</v>
      </c>
      <c r="Q27" s="28">
        <f t="shared" si="5"/>
        <v>1063</v>
      </c>
      <c r="R27" s="30">
        <f t="shared" si="6"/>
        <v>209.45812807881774</v>
      </c>
      <c r="S27" s="7">
        <v>535</v>
      </c>
      <c r="T27" s="32">
        <f t="shared" si="10"/>
        <v>222.91666666666666</v>
      </c>
      <c r="U27" s="12">
        <v>512</v>
      </c>
      <c r="V27" s="34">
        <f>U27/E27*100</f>
        <v>191.40186915887853</v>
      </c>
      <c r="W27" s="33">
        <f t="shared" si="7"/>
        <v>1047</v>
      </c>
      <c r="X27" s="32">
        <f t="shared" si="12"/>
        <v>206.30541871921184</v>
      </c>
      <c r="Y27" s="3">
        <v>535</v>
      </c>
      <c r="Z27" s="30">
        <f t="shared" si="16"/>
        <v>222.91666666666666</v>
      </c>
      <c r="AA27" s="12">
        <v>512</v>
      </c>
      <c r="AB27" s="31">
        <f t="shared" si="13"/>
        <v>191.40186915887853</v>
      </c>
      <c r="AC27" s="28">
        <f t="shared" si="14"/>
        <v>1047</v>
      </c>
      <c r="AD27" s="30">
        <f t="shared" si="15"/>
        <v>206.30541871921184</v>
      </c>
      <c r="AE27" s="3"/>
    </row>
    <row r="28" spans="1:31" x14ac:dyDescent="0.25">
      <c r="A28" s="39">
        <f>'[1]4'!A28</f>
        <v>17</v>
      </c>
      <c r="B28" s="60" t="str">
        <f>'[1]4'!B28</f>
        <v xml:space="preserve"> GEBOG</v>
      </c>
      <c r="C28" s="60" t="str">
        <f>'[1]4'!C28</f>
        <v>GONDOSARI</v>
      </c>
      <c r="D28" s="27">
        <f>'[1]40'!D27</f>
        <v>297.5</v>
      </c>
      <c r="E28" s="27">
        <f>'[1]40'!E27</f>
        <v>307</v>
      </c>
      <c r="F28" s="28">
        <f t="shared" si="17"/>
        <v>604.5</v>
      </c>
      <c r="G28" s="28">
        <v>411</v>
      </c>
      <c r="H28" s="29">
        <f t="shared" si="9"/>
        <v>138.15126050420167</v>
      </c>
      <c r="I28" s="28">
        <v>422</v>
      </c>
      <c r="J28" s="29">
        <f t="shared" si="0"/>
        <v>137.45928338762215</v>
      </c>
      <c r="K28" s="28">
        <f t="shared" si="1"/>
        <v>833</v>
      </c>
      <c r="L28" s="29">
        <f t="shared" si="2"/>
        <v>137.79983457402813</v>
      </c>
      <c r="M28" s="28">
        <v>411</v>
      </c>
      <c r="N28" s="30">
        <f t="shared" si="3"/>
        <v>138.15126050420167</v>
      </c>
      <c r="O28" s="28">
        <v>422</v>
      </c>
      <c r="P28" s="31">
        <f t="shared" si="4"/>
        <v>137.45928338762215</v>
      </c>
      <c r="Q28" s="28">
        <f t="shared" si="5"/>
        <v>833</v>
      </c>
      <c r="R28" s="30">
        <f t="shared" si="6"/>
        <v>137.79983457402813</v>
      </c>
      <c r="S28" s="28">
        <v>410</v>
      </c>
      <c r="T28" s="32">
        <f t="shared" si="10"/>
        <v>137.81512605042016</v>
      </c>
      <c r="U28" s="33">
        <v>422</v>
      </c>
      <c r="V28" s="34">
        <f t="shared" si="11"/>
        <v>137.45928338762215</v>
      </c>
      <c r="W28" s="33">
        <f t="shared" si="7"/>
        <v>832</v>
      </c>
      <c r="X28" s="32">
        <f t="shared" si="12"/>
        <v>137.63440860215056</v>
      </c>
      <c r="Y28" s="28">
        <v>412</v>
      </c>
      <c r="Z28" s="30">
        <f t="shared" si="16"/>
        <v>138.48739495798318</v>
      </c>
      <c r="AA28" s="28">
        <v>422</v>
      </c>
      <c r="AB28" s="31">
        <f t="shared" si="13"/>
        <v>137.45928338762215</v>
      </c>
      <c r="AC28" s="28">
        <f t="shared" si="14"/>
        <v>834</v>
      </c>
      <c r="AD28" s="30">
        <f t="shared" si="15"/>
        <v>137.96526054590569</v>
      </c>
      <c r="AE28" s="3"/>
    </row>
    <row r="29" spans="1:31" x14ac:dyDescent="0.25">
      <c r="A29" s="39">
        <f>'[1]4'!A29</f>
        <v>18</v>
      </c>
      <c r="B29" s="60" t="str">
        <f>'[1]4'!B29</f>
        <v>DAWE</v>
      </c>
      <c r="C29" s="60" t="str">
        <f>'[1]4'!C29</f>
        <v>DAWE</v>
      </c>
      <c r="D29" s="27">
        <f>'[1]40'!D28</f>
        <v>295.5</v>
      </c>
      <c r="E29" s="27">
        <f>'[1]40'!E28</f>
        <v>362.5</v>
      </c>
      <c r="F29" s="28">
        <f t="shared" si="17"/>
        <v>658</v>
      </c>
      <c r="G29" s="28">
        <v>586</v>
      </c>
      <c r="H29" s="29">
        <f t="shared" si="9"/>
        <v>198.30795262267344</v>
      </c>
      <c r="I29" s="28">
        <v>614</v>
      </c>
      <c r="J29" s="29">
        <f t="shared" si="0"/>
        <v>169.37931034482759</v>
      </c>
      <c r="K29" s="28">
        <f t="shared" si="1"/>
        <v>1200</v>
      </c>
      <c r="L29" s="29">
        <f t="shared" si="2"/>
        <v>182.370820668693</v>
      </c>
      <c r="M29" s="28">
        <v>586</v>
      </c>
      <c r="N29" s="30">
        <f t="shared" si="3"/>
        <v>198.30795262267344</v>
      </c>
      <c r="O29" s="28">
        <v>614</v>
      </c>
      <c r="P29" s="31">
        <f t="shared" si="4"/>
        <v>169.37931034482759</v>
      </c>
      <c r="Q29" s="28">
        <f t="shared" si="5"/>
        <v>1200</v>
      </c>
      <c r="R29" s="30">
        <f t="shared" si="6"/>
        <v>182.370820668693</v>
      </c>
      <c r="S29" s="28">
        <v>582</v>
      </c>
      <c r="T29" s="32">
        <f t="shared" si="10"/>
        <v>196.95431472081216</v>
      </c>
      <c r="U29" s="33">
        <v>606</v>
      </c>
      <c r="V29" s="34">
        <f t="shared" si="11"/>
        <v>167.17241379310346</v>
      </c>
      <c r="W29" s="33">
        <f t="shared" si="7"/>
        <v>1188</v>
      </c>
      <c r="X29" s="32">
        <f>W29/F29*100</f>
        <v>180.54711246200608</v>
      </c>
      <c r="Y29" s="28">
        <v>559</v>
      </c>
      <c r="Z29" s="30">
        <f t="shared" si="16"/>
        <v>189.17089678510999</v>
      </c>
      <c r="AA29" s="28">
        <v>585</v>
      </c>
      <c r="AB29" s="31">
        <f t="shared" si="13"/>
        <v>161.37931034482759</v>
      </c>
      <c r="AC29" s="28">
        <f t="shared" si="14"/>
        <v>1144</v>
      </c>
      <c r="AD29" s="30">
        <f t="shared" si="15"/>
        <v>173.86018237082067</v>
      </c>
      <c r="AE29" s="3"/>
    </row>
    <row r="30" spans="1:31" x14ac:dyDescent="0.25">
      <c r="A30" s="39">
        <f>'[1]4'!A30</f>
        <v>19</v>
      </c>
      <c r="B30" s="60" t="str">
        <f>'[1]4'!B30</f>
        <v>DAWE</v>
      </c>
      <c r="C30" s="60" t="str">
        <f>'[1]4'!C30</f>
        <v>REJOSARI</v>
      </c>
      <c r="D30" s="27">
        <f>'[1]40'!D29</f>
        <v>176.5</v>
      </c>
      <c r="E30" s="27">
        <f>'[1]40'!E29</f>
        <v>157</v>
      </c>
      <c r="F30" s="28">
        <f t="shared" si="17"/>
        <v>333.5</v>
      </c>
      <c r="G30" s="28">
        <f>'[2]43'!$G$34</f>
        <v>302</v>
      </c>
      <c r="H30" s="29">
        <f t="shared" si="9"/>
        <v>171.10481586402267</v>
      </c>
      <c r="I30" s="28">
        <f>'[2]43'!$I$34</f>
        <v>316</v>
      </c>
      <c r="J30" s="29">
        <f t="shared" si="0"/>
        <v>201.27388535031847</v>
      </c>
      <c r="K30" s="28">
        <f t="shared" si="1"/>
        <v>618</v>
      </c>
      <c r="L30" s="29">
        <f t="shared" si="2"/>
        <v>185.30734632683658</v>
      </c>
      <c r="M30" s="28">
        <f>'[2]43'!$M$34</f>
        <v>286</v>
      </c>
      <c r="N30" s="30">
        <f t="shared" si="3"/>
        <v>162.03966005665723</v>
      </c>
      <c r="O30" s="28">
        <f>'[2]43'!$O$34</f>
        <v>332</v>
      </c>
      <c r="P30" s="31">
        <f t="shared" si="4"/>
        <v>211.46496815286625</v>
      </c>
      <c r="Q30" s="28">
        <f t="shared" si="5"/>
        <v>618</v>
      </c>
      <c r="R30" s="30">
        <f t="shared" si="6"/>
        <v>185.30734632683658</v>
      </c>
      <c r="S30" s="28">
        <f>'[2]43'!$S$34</f>
        <v>303</v>
      </c>
      <c r="T30" s="32">
        <f t="shared" si="10"/>
        <v>171.67138810198301</v>
      </c>
      <c r="U30" s="33">
        <f>'[2]43'!$U$34</f>
        <v>318</v>
      </c>
      <c r="V30" s="34">
        <f t="shared" si="11"/>
        <v>202.54777070063693</v>
      </c>
      <c r="W30" s="33">
        <f t="shared" si="7"/>
        <v>621</v>
      </c>
      <c r="X30" s="32">
        <f t="shared" si="12"/>
        <v>186.20689655172413</v>
      </c>
      <c r="Y30" s="28">
        <f>'[2]43'!$Y$34</f>
        <v>317</v>
      </c>
      <c r="Z30" s="30">
        <f t="shared" si="16"/>
        <v>179.60339943342777</v>
      </c>
      <c r="AA30" s="28">
        <f>'[2]43'!$AA$34</f>
        <v>303</v>
      </c>
      <c r="AB30" s="31">
        <f t="shared" si="13"/>
        <v>192.9936305732484</v>
      </c>
      <c r="AC30" s="28">
        <f t="shared" si="14"/>
        <v>620</v>
      </c>
      <c r="AD30" s="30">
        <f t="shared" si="15"/>
        <v>185.90704647676162</v>
      </c>
      <c r="AE30" s="3"/>
    </row>
    <row r="31" spans="1:31" x14ac:dyDescent="0.25">
      <c r="A31" s="39"/>
      <c r="B31" s="39"/>
      <c r="C31" s="39"/>
      <c r="D31" s="28"/>
      <c r="E31" s="28"/>
      <c r="F31" s="28"/>
      <c r="G31" s="28"/>
      <c r="H31" s="40"/>
      <c r="I31" s="41"/>
      <c r="J31" s="40"/>
      <c r="K31" s="28"/>
      <c r="L31" s="42"/>
      <c r="M31" s="41"/>
      <c r="N31" s="40"/>
      <c r="O31" s="41"/>
      <c r="P31" s="43"/>
      <c r="Q31" s="28"/>
      <c r="R31" s="42"/>
      <c r="S31" s="41"/>
      <c r="T31" s="44"/>
      <c r="U31" s="45"/>
      <c r="V31" s="46"/>
      <c r="W31" s="33"/>
      <c r="X31" s="47"/>
      <c r="Y31" s="41"/>
      <c r="Z31" s="40"/>
      <c r="AA31" s="41"/>
      <c r="AB31" s="43"/>
      <c r="AC31" s="28"/>
      <c r="AD31" s="42"/>
      <c r="AE31" s="3"/>
    </row>
    <row r="32" spans="1:31" ht="15.75" thickBot="1" x14ac:dyDescent="0.3">
      <c r="A32" s="61" t="s">
        <v>17</v>
      </c>
      <c r="B32" s="61"/>
      <c r="C32" s="61"/>
      <c r="D32" s="48">
        <f>SUM(D12:D31)</f>
        <v>3784.5</v>
      </c>
      <c r="E32" s="48">
        <f>SUM(E12:E31)</f>
        <v>4094</v>
      </c>
      <c r="F32" s="48">
        <f>SUM(F12:F31)</f>
        <v>7878.5</v>
      </c>
      <c r="G32" s="48">
        <f>SUM(G12:G31)</f>
        <v>7339</v>
      </c>
      <c r="H32" s="49">
        <f>G32/D32*100</f>
        <v>193.92257894041484</v>
      </c>
      <c r="I32" s="48">
        <f>SUM(I12:I31)</f>
        <v>7397</v>
      </c>
      <c r="J32" s="49">
        <f>I32/E32*100</f>
        <v>180.67904250122132</v>
      </c>
      <c r="K32" s="48">
        <f>SUM(K12:K31)</f>
        <v>14736</v>
      </c>
      <c r="L32" s="49">
        <f>K32/F32*100</f>
        <v>187.04068033255061</v>
      </c>
      <c r="M32" s="48">
        <f>SUM(M12:M31)</f>
        <v>7350</v>
      </c>
      <c r="N32" s="50">
        <f>M32/D32*100</f>
        <v>194.21323820848198</v>
      </c>
      <c r="O32" s="48">
        <f>SUM(O12:O31)</f>
        <v>7394</v>
      </c>
      <c r="P32" s="51">
        <f>O32/E32*100</f>
        <v>180.6057645334636</v>
      </c>
      <c r="Q32" s="48">
        <f>SUM(Q12:Q31)</f>
        <v>14744</v>
      </c>
      <c r="R32" s="50">
        <f>Q32/F32*100</f>
        <v>187.14222250428381</v>
      </c>
      <c r="S32" s="48">
        <f>SUM(S12:S31)</f>
        <v>7350</v>
      </c>
      <c r="T32" s="52">
        <f>S32/D32*100</f>
        <v>194.21323820848198</v>
      </c>
      <c r="U32" s="53">
        <f>SUM(U12:U31)</f>
        <v>7396</v>
      </c>
      <c r="V32" s="54">
        <f>U32/E32*100</f>
        <v>180.65461651196873</v>
      </c>
      <c r="W32" s="53">
        <f>SUM(W12:W31)</f>
        <v>14746</v>
      </c>
      <c r="X32" s="52">
        <f>W32/F32*100</f>
        <v>187.1676080472171</v>
      </c>
      <c r="Y32" s="48">
        <f>SUM(Y12:Y31)</f>
        <v>7350</v>
      </c>
      <c r="Z32" s="50">
        <f>Y32/D32*100</f>
        <v>194.21323820848198</v>
      </c>
      <c r="AA32" s="48">
        <f>SUM(AA12:AA31)</f>
        <v>7371</v>
      </c>
      <c r="AB32" s="50">
        <f>AA32/E32*100</f>
        <v>180.04396678065461</v>
      </c>
      <c r="AC32" s="48">
        <f>SUM(AC12:AC31)</f>
        <v>14721</v>
      </c>
      <c r="AD32" s="50">
        <f>AC32/F32*100</f>
        <v>186.85028876055088</v>
      </c>
      <c r="AE32" s="3"/>
    </row>
    <row r="33" spans="1:31" x14ac:dyDescent="0.25">
      <c r="A33" s="55"/>
      <c r="B33" s="55"/>
      <c r="C33" s="55"/>
      <c r="D33" s="55"/>
      <c r="E33" s="55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12"/>
      <c r="U33" s="12"/>
      <c r="V33" s="12"/>
      <c r="W33" s="12"/>
      <c r="X33" s="12"/>
      <c r="Y33" s="7"/>
      <c r="Z33" s="7"/>
      <c r="AA33" s="7"/>
      <c r="AB33" s="7"/>
      <c r="AC33" s="7"/>
      <c r="AD33" s="7"/>
      <c r="AE33" s="3"/>
    </row>
    <row r="34" spans="1:31" x14ac:dyDescent="0.25">
      <c r="A34" s="7" t="s">
        <v>18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3"/>
      <c r="Q34" s="3"/>
      <c r="R34" s="3"/>
      <c r="S34" s="7"/>
      <c r="T34" s="12"/>
      <c r="U34" s="12"/>
      <c r="V34" s="4"/>
      <c r="W34" s="4"/>
      <c r="X34" s="4"/>
      <c r="Y34" s="7"/>
      <c r="Z34" s="7"/>
      <c r="AA34" s="7"/>
      <c r="AB34" s="3"/>
      <c r="AC34" s="3"/>
      <c r="AD34" s="3"/>
      <c r="AE34" s="3"/>
    </row>
    <row r="35" spans="1:31" x14ac:dyDescent="0.25">
      <c r="A35" s="3" t="s">
        <v>19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4"/>
      <c r="U35" s="4"/>
      <c r="V35" s="4"/>
      <c r="W35" s="4"/>
      <c r="X35" s="4"/>
      <c r="Y35" s="3"/>
      <c r="Z35" s="3"/>
      <c r="AA35" s="3"/>
      <c r="AB35" s="3"/>
      <c r="AC35" s="3"/>
      <c r="AD35" s="3"/>
      <c r="AE35" s="3"/>
    </row>
    <row r="36" spans="1:3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4"/>
      <c r="U36" s="4"/>
      <c r="V36" s="4"/>
      <c r="W36" s="4"/>
      <c r="X36" s="4"/>
      <c r="Y36" s="3"/>
      <c r="Z36" s="3"/>
      <c r="AA36" s="3"/>
      <c r="AB36" s="3"/>
      <c r="AC36" s="3"/>
      <c r="AD36" s="3"/>
      <c r="AE36" s="3"/>
    </row>
    <row r="37" spans="1:3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4"/>
      <c r="U37" s="4"/>
      <c r="V37" s="4"/>
      <c r="W37" s="4"/>
      <c r="X37" s="4"/>
      <c r="Y37" s="3"/>
      <c r="Z37" s="3"/>
      <c r="AA37" s="3"/>
      <c r="AB37" s="3"/>
      <c r="AC37" s="3"/>
      <c r="AD37" s="3"/>
      <c r="AE37" s="3"/>
    </row>
    <row r="38" spans="1:3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4"/>
      <c r="U38" s="4"/>
      <c r="V38" s="4"/>
      <c r="W38" s="4"/>
      <c r="X38" s="4"/>
      <c r="Y38" s="3"/>
      <c r="Z38" s="3"/>
      <c r="AA38" s="3"/>
      <c r="AB38" s="3"/>
      <c r="AC38" s="3"/>
      <c r="AD38" s="3"/>
      <c r="AE38" s="3"/>
    </row>
    <row r="39" spans="1:3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4"/>
      <c r="U39" s="4"/>
      <c r="V39" s="4"/>
      <c r="W39" s="4"/>
      <c r="X39" s="4"/>
      <c r="Y39" s="3"/>
      <c r="Z39" s="3"/>
      <c r="AA39" s="3"/>
      <c r="AB39" s="3"/>
      <c r="AC39" s="3"/>
      <c r="AD39" s="3"/>
      <c r="AE39" s="3"/>
    </row>
    <row r="40" spans="1:3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4"/>
      <c r="U40" s="4"/>
      <c r="V40" s="4"/>
      <c r="W40" s="4"/>
      <c r="X40" s="4"/>
      <c r="Y40" s="3"/>
      <c r="Z40" s="3"/>
      <c r="AA40" s="3"/>
      <c r="AB40" s="3"/>
      <c r="AC40" s="3"/>
      <c r="AD40" s="3"/>
      <c r="AE40" s="3"/>
    </row>
    <row r="41" spans="1:3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4"/>
      <c r="U41" s="4"/>
      <c r="V41" s="4"/>
      <c r="W41" s="4"/>
      <c r="X41" s="4"/>
      <c r="Y41" s="3"/>
      <c r="Z41" s="3"/>
      <c r="AA41" s="3"/>
      <c r="AB41" s="3"/>
      <c r="AC41" s="3"/>
      <c r="AD41" s="3"/>
      <c r="AE41" s="3"/>
    </row>
  </sheetData>
  <mergeCells count="16">
    <mergeCell ref="AA9:AB9"/>
    <mergeCell ref="AC9:AD9"/>
    <mergeCell ref="A7:A10"/>
    <mergeCell ref="B7:B10"/>
    <mergeCell ref="C7:C10"/>
    <mergeCell ref="D7:F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Y9:Z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</dc:creator>
  <cp:lastModifiedBy>VANDA</cp:lastModifiedBy>
  <dcterms:created xsi:type="dcterms:W3CDTF">2018-10-17T01:37:47Z</dcterms:created>
  <dcterms:modified xsi:type="dcterms:W3CDTF">2018-10-17T01:50:31Z</dcterms:modified>
</cp:coreProperties>
</file>