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49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G30" i="1"/>
  <c r="AH30" i="1" s="1"/>
  <c r="I30" i="1"/>
  <c r="I32" i="1" s="1"/>
  <c r="H30" i="1"/>
  <c r="H32" i="1" s="1"/>
  <c r="G30" i="1"/>
  <c r="G32" i="1" s="1"/>
  <c r="F30" i="1"/>
  <c r="F32" i="1" s="1"/>
  <c r="E30" i="1"/>
  <c r="E32" i="1" s="1"/>
  <c r="D30" i="1"/>
  <c r="C30" i="1"/>
  <c r="B30" i="1"/>
  <c r="A30" i="1"/>
  <c r="AG29" i="1"/>
  <c r="AH29" i="1" s="1"/>
  <c r="D29" i="1"/>
  <c r="C29" i="1"/>
  <c r="B29" i="1"/>
  <c r="A29" i="1"/>
  <c r="AH28" i="1"/>
  <c r="AG28" i="1"/>
  <c r="D28" i="1"/>
  <c r="C28" i="1"/>
  <c r="B28" i="1"/>
  <c r="A28" i="1"/>
  <c r="AG27" i="1"/>
  <c r="AH27" i="1" s="1"/>
  <c r="D27" i="1"/>
  <c r="C27" i="1"/>
  <c r="B27" i="1"/>
  <c r="A27" i="1"/>
  <c r="AH26" i="1"/>
  <c r="AG26" i="1"/>
  <c r="D26" i="1"/>
  <c r="C26" i="1"/>
  <c r="B26" i="1"/>
  <c r="A26" i="1"/>
  <c r="AG25" i="1"/>
  <c r="AH25" i="1" s="1"/>
  <c r="D25" i="1"/>
  <c r="C25" i="1"/>
  <c r="B25" i="1"/>
  <c r="A25" i="1"/>
  <c r="AH24" i="1"/>
  <c r="AG24" i="1"/>
  <c r="D24" i="1"/>
  <c r="C24" i="1"/>
  <c r="B24" i="1"/>
  <c r="A24" i="1"/>
  <c r="AG23" i="1"/>
  <c r="AH23" i="1" s="1"/>
  <c r="D23" i="1"/>
  <c r="C23" i="1"/>
  <c r="B23" i="1"/>
  <c r="A23" i="1"/>
  <c r="AH22" i="1"/>
  <c r="AG22" i="1"/>
  <c r="D22" i="1"/>
  <c r="C22" i="1"/>
  <c r="B22" i="1"/>
  <c r="A22" i="1"/>
  <c r="AG21" i="1"/>
  <c r="AH21" i="1" s="1"/>
  <c r="D21" i="1"/>
  <c r="C21" i="1"/>
  <c r="B21" i="1"/>
  <c r="A21" i="1"/>
  <c r="AH20" i="1"/>
  <c r="AG20" i="1"/>
  <c r="D20" i="1"/>
  <c r="C20" i="1"/>
  <c r="B20" i="1"/>
  <c r="A20" i="1"/>
  <c r="AG19" i="1"/>
  <c r="AH19" i="1" s="1"/>
  <c r="D19" i="1"/>
  <c r="C19" i="1"/>
  <c r="B19" i="1"/>
  <c r="A19" i="1"/>
  <c r="AH18" i="1"/>
  <c r="AG18" i="1"/>
  <c r="D18" i="1"/>
  <c r="C18" i="1"/>
  <c r="B18" i="1"/>
  <c r="A18" i="1"/>
  <c r="AG17" i="1"/>
  <c r="AH17" i="1" s="1"/>
  <c r="D17" i="1"/>
  <c r="C17" i="1"/>
  <c r="B17" i="1"/>
  <c r="A17" i="1"/>
  <c r="AH16" i="1"/>
  <c r="AG16" i="1"/>
  <c r="D16" i="1"/>
  <c r="C16" i="1"/>
  <c r="B16" i="1"/>
  <c r="A16" i="1"/>
  <c r="AG15" i="1"/>
  <c r="AH15" i="1" s="1"/>
  <c r="D15" i="1"/>
  <c r="C15" i="1"/>
  <c r="B15" i="1"/>
  <c r="A15" i="1"/>
  <c r="AH14" i="1"/>
  <c r="AG14" i="1"/>
  <c r="D14" i="1"/>
  <c r="C14" i="1"/>
  <c r="B14" i="1"/>
  <c r="A14" i="1"/>
  <c r="AG13" i="1"/>
  <c r="AH13" i="1" s="1"/>
  <c r="D13" i="1"/>
  <c r="C13" i="1"/>
  <c r="B13" i="1"/>
  <c r="A13" i="1"/>
  <c r="AH12" i="1"/>
  <c r="AG12" i="1"/>
  <c r="AG32" i="1" s="1"/>
  <c r="AH32" i="1" s="1"/>
  <c r="D12" i="1"/>
  <c r="D32" i="1" s="1"/>
  <c r="C12" i="1"/>
  <c r="B12" i="1"/>
  <c r="A12" i="1"/>
  <c r="O5" i="1"/>
  <c r="N5" i="1"/>
  <c r="O4" i="1"/>
  <c r="N4" i="1"/>
</calcChain>
</file>

<file path=xl/sharedStrings.xml><?xml version="1.0" encoding="utf-8"?>
<sst xmlns="http://schemas.openxmlformats.org/spreadsheetml/2006/main" count="54" uniqueCount="22">
  <si>
    <t>TABEL 59</t>
  </si>
  <si>
    <t>PENDUDUK DENGAN AKSES BERKELANJUTAN TERHADAP AIR MINUM BERKUALITAS (LAYAK) MENURUT KECAMATAN DAN PUSKESMAS</t>
  </si>
  <si>
    <t>NO</t>
  </si>
  <si>
    <t>KECAMATAN</t>
  </si>
  <si>
    <t>PUSKESMAS</t>
  </si>
  <si>
    <t>PENDUDUK</t>
  </si>
  <si>
    <t>BUKAN JARINGAN PERPIPAAN</t>
  </si>
  <si>
    <t>PERPIPAAN (PDAM,BPSPAM)</t>
  </si>
  <si>
    <t>PENDUDUK DENGAN AKSES BERKELANJUTAN TERHADAP AIR MINUM LAYAK</t>
  </si>
  <si>
    <t>SUMUR GALI TERLINDUNG</t>
  </si>
  <si>
    <t xml:space="preserve">SUMUR GALI DENGAN POMPA </t>
  </si>
  <si>
    <t xml:space="preserve">SUMUR BOR DENGAN POMPA </t>
  </si>
  <si>
    <t>TERMINAL AIR</t>
  </si>
  <si>
    <t>MATA AIR TERLINDUNG</t>
  </si>
  <si>
    <t>PENAMPUNGAN AIR HUJAN</t>
  </si>
  <si>
    <t>JUMLAH SARANA</t>
  </si>
  <si>
    <t>JUMLAH PENDUDUK PENGGUNA</t>
  </si>
  <si>
    <t>MEMENUHI SYARAT</t>
  </si>
  <si>
    <t xml:space="preserve">JUMLAH </t>
  </si>
  <si>
    <t xml:space="preserve">% </t>
  </si>
  <si>
    <t>JUMLAH (KAB/KOTA)</t>
  </si>
  <si>
    <t>Sumber: …………………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</si>
</sst>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91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quotePrefix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textRotation="90" wrapText="1"/>
    </xf>
    <xf numFmtId="0" fontId="2" fillId="0" borderId="12" xfId="2" applyFont="1" applyFill="1" applyBorder="1" applyAlignment="1">
      <alignment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16" xfId="3" applyNumberFormat="1" applyFont="1" applyFill="1" applyBorder="1" applyAlignment="1">
      <alignment vertical="center"/>
    </xf>
    <xf numFmtId="1" fontId="2" fillId="0" borderId="16" xfId="3" applyNumberFormat="1" applyFont="1" applyFill="1" applyBorder="1" applyAlignment="1">
      <alignment vertical="center"/>
    </xf>
    <xf numFmtId="1" fontId="2" fillId="0" borderId="16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2" fontId="2" fillId="0" borderId="16" xfId="0" applyNumberFormat="1" applyFont="1" applyFill="1" applyBorder="1" applyAlignment="1">
      <alignment vertical="center"/>
    </xf>
    <xf numFmtId="1" fontId="2" fillId="0" borderId="16" xfId="3" applyNumberFormat="1" applyFont="1" applyFill="1" applyBorder="1" applyAlignment="1">
      <alignment horizontal="center" vertical="center"/>
    </xf>
    <xf numFmtId="1" fontId="2" fillId="0" borderId="16" xfId="1" applyNumberFormat="1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vertical="center"/>
    </xf>
    <xf numFmtId="1" fontId="2" fillId="0" borderId="2" xfId="3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" fontId="2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vertical="center"/>
    </xf>
    <xf numFmtId="1" fontId="2" fillId="0" borderId="19" xfId="0" applyNumberFormat="1" applyFont="1" applyFill="1" applyBorder="1" applyAlignment="1">
      <alignment horizontal="center" vertical="center"/>
    </xf>
    <xf numFmtId="164" fontId="2" fillId="0" borderId="2" xfId="4" applyNumberFormat="1" applyFont="1" applyFill="1" applyBorder="1" applyAlignment="1">
      <alignment vertical="center"/>
    </xf>
    <xf numFmtId="1" fontId="2" fillId="0" borderId="2" xfId="4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64" fontId="6" fillId="0" borderId="2" xfId="3" applyNumberFormat="1" applyFont="1" applyFill="1" applyBorder="1" applyAlignment="1">
      <alignment vertical="center"/>
    </xf>
    <xf numFmtId="1" fontId="6" fillId="0" borderId="2" xfId="3" applyNumberFormat="1" applyFont="1" applyFill="1" applyBorder="1" applyAlignment="1">
      <alignment vertical="center"/>
    </xf>
    <xf numFmtId="164" fontId="2" fillId="0" borderId="18" xfId="5" applyNumberFormat="1" applyFont="1" applyFill="1" applyBorder="1" applyAlignment="1">
      <alignment vertical="center"/>
    </xf>
    <xf numFmtId="1" fontId="2" fillId="0" borderId="19" xfId="5" applyNumberFormat="1" applyFont="1" applyFill="1" applyBorder="1" applyAlignment="1">
      <alignment vertical="center"/>
    </xf>
    <xf numFmtId="0" fontId="2" fillId="0" borderId="19" xfId="5" applyFont="1" applyFill="1" applyBorder="1" applyAlignment="1">
      <alignment vertical="center"/>
    </xf>
    <xf numFmtId="164" fontId="2" fillId="0" borderId="19" xfId="5" applyNumberFormat="1" applyFont="1" applyFill="1" applyBorder="1" applyAlignment="1">
      <alignment vertical="center"/>
    </xf>
    <xf numFmtId="2" fontId="2" fillId="0" borderId="19" xfId="5" applyNumberFormat="1" applyFont="1" applyFill="1" applyBorder="1" applyAlignment="1">
      <alignment vertical="center"/>
    </xf>
    <xf numFmtId="1" fontId="2" fillId="0" borderId="19" xfId="5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4" fontId="2" fillId="0" borderId="17" xfId="1" applyNumberFormat="1" applyFont="1" applyBorder="1" applyAlignment="1">
      <alignment vertical="center"/>
    </xf>
    <xf numFmtId="1" fontId="2" fillId="0" borderId="17" xfId="1" applyNumberFormat="1" applyFont="1" applyBorder="1" applyAlignment="1">
      <alignment vertical="center"/>
    </xf>
    <xf numFmtId="1" fontId="2" fillId="0" borderId="17" xfId="0" applyNumberFormat="1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2" fillId="0" borderId="22" xfId="1" applyNumberFormat="1" applyFont="1" applyBorder="1" applyAlignment="1">
      <alignment vertical="center"/>
    </xf>
    <xf numFmtId="1" fontId="2" fillId="0" borderId="23" xfId="1" applyNumberFormat="1" applyFont="1" applyBorder="1" applyAlignment="1">
      <alignment vertical="center"/>
    </xf>
    <xf numFmtId="1" fontId="2" fillId="0" borderId="22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</cellXfs>
  <cellStyles count="6">
    <cellStyle name="Comma" xfId="1" builtinId="3"/>
    <cellStyle name="Comma 10" xfId="3"/>
    <cellStyle name="Comma 20 3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tel1\Downloads\PUSKESMAS%20REJOS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>
        <row r="12">
          <cell r="F12">
            <v>66124</v>
          </cell>
        </row>
        <row r="13">
          <cell r="F13">
            <v>35228</v>
          </cell>
        </row>
        <row r="14">
          <cell r="F14">
            <v>31176</v>
          </cell>
        </row>
        <row r="15">
          <cell r="F15">
            <v>30011</v>
          </cell>
        </row>
        <row r="16">
          <cell r="F16">
            <v>30142</v>
          </cell>
        </row>
        <row r="17">
          <cell r="F17">
            <v>56966</v>
          </cell>
        </row>
        <row r="18">
          <cell r="F18">
            <v>49146</v>
          </cell>
        </row>
        <row r="19">
          <cell r="F19">
            <v>42804</v>
          </cell>
        </row>
        <row r="20">
          <cell r="F20">
            <v>31631</v>
          </cell>
        </row>
        <row r="21">
          <cell r="F21">
            <v>37892</v>
          </cell>
        </row>
        <row r="22">
          <cell r="F22">
            <v>38292</v>
          </cell>
        </row>
        <row r="23">
          <cell r="F23">
            <v>44592</v>
          </cell>
        </row>
        <row r="24">
          <cell r="F24">
            <v>62274</v>
          </cell>
        </row>
        <row r="25">
          <cell r="F25">
            <v>41794</v>
          </cell>
        </row>
        <row r="26">
          <cell r="F26">
            <v>29583</v>
          </cell>
        </row>
        <row r="27">
          <cell r="F27">
            <v>57698</v>
          </cell>
        </row>
        <row r="28">
          <cell r="F28">
            <v>44793</v>
          </cell>
        </row>
        <row r="29">
          <cell r="F29">
            <v>66049</v>
          </cell>
        </row>
        <row r="30">
          <cell r="F30">
            <v>39123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7">
          <cell r="E37">
            <v>496</v>
          </cell>
          <cell r="F37">
            <v>1984</v>
          </cell>
          <cell r="G37">
            <v>384</v>
          </cell>
          <cell r="H37">
            <v>949.92</v>
          </cell>
          <cell r="I37">
            <v>1055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H1" workbookViewId="0">
      <selection activeCell="G15" sqref="G15"/>
    </sheetView>
  </sheetViews>
  <sheetFormatPr defaultRowHeight="15" x14ac:dyDescent="0.25"/>
  <cols>
    <col min="1" max="1" width="5.7109375" customWidth="1"/>
    <col min="2" max="2" width="21.7109375" customWidth="1"/>
    <col min="3" max="3" width="24.7109375" customWidth="1"/>
    <col min="4" max="34" width="11.85546875" customWidth="1"/>
  </cols>
  <sheetData>
    <row r="1" spans="1:34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x14ac:dyDescent="0.25">
      <c r="A4" s="5"/>
      <c r="B4" s="5"/>
      <c r="C4" s="5"/>
      <c r="D4" s="5"/>
      <c r="E4" s="5"/>
      <c r="F4" s="5"/>
      <c r="G4" s="5"/>
      <c r="H4" s="5"/>
      <c r="I4" s="7"/>
      <c r="J4" s="5"/>
      <c r="K4" s="5"/>
      <c r="L4" s="5"/>
      <c r="M4" s="5"/>
      <c r="N4" s="8" t="str">
        <f>'[1]1'!E5</f>
        <v>KABUPATEN/KOTA</v>
      </c>
      <c r="O4" s="7" t="str">
        <f>'[1]1'!F5</f>
        <v>KUDUS</v>
      </c>
      <c r="P4" s="5"/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5"/>
      <c r="B5" s="5"/>
      <c r="C5" s="5"/>
      <c r="D5" s="5"/>
      <c r="E5" s="5"/>
      <c r="F5" s="5"/>
      <c r="G5" s="5"/>
      <c r="H5" s="5"/>
      <c r="I5" s="10"/>
      <c r="J5" s="5"/>
      <c r="K5" s="5"/>
      <c r="L5" s="5"/>
      <c r="M5" s="5"/>
      <c r="N5" s="11" t="str">
        <f>'[1]1'!E6</f>
        <v xml:space="preserve">TAHUN </v>
      </c>
      <c r="O5" s="10">
        <f>'[1]1'!F6</f>
        <v>2017</v>
      </c>
      <c r="P5" s="12"/>
      <c r="Q5" s="13"/>
      <c r="R5" s="13"/>
      <c r="S5" s="13"/>
      <c r="T5" s="13"/>
      <c r="U5" s="13"/>
      <c r="V5" s="13"/>
      <c r="W5" s="13"/>
      <c r="X5" s="13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15.75" thickBo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  <c r="S6" s="15"/>
      <c r="T6" s="15"/>
      <c r="U6" s="15"/>
      <c r="V6" s="15"/>
      <c r="W6" s="15"/>
      <c r="X6" s="15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x14ac:dyDescent="0.25">
      <c r="A7" s="16" t="s">
        <v>2</v>
      </c>
      <c r="B7" s="17" t="s">
        <v>3</v>
      </c>
      <c r="C7" s="17" t="s">
        <v>4</v>
      </c>
      <c r="D7" s="18" t="s">
        <v>5</v>
      </c>
      <c r="E7" s="19" t="s">
        <v>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  <c r="AC7" s="22" t="s">
        <v>7</v>
      </c>
      <c r="AD7" s="23"/>
      <c r="AE7" s="23"/>
      <c r="AF7" s="23"/>
      <c r="AG7" s="24" t="s">
        <v>8</v>
      </c>
      <c r="AH7" s="25"/>
    </row>
    <row r="8" spans="1:34" x14ac:dyDescent="0.25">
      <c r="A8" s="16"/>
      <c r="B8" s="17"/>
      <c r="C8" s="17"/>
      <c r="D8" s="18"/>
      <c r="E8" s="26" t="s">
        <v>9</v>
      </c>
      <c r="F8" s="27"/>
      <c r="G8" s="27"/>
      <c r="H8" s="28"/>
      <c r="I8" s="26" t="s">
        <v>10</v>
      </c>
      <c r="J8" s="27"/>
      <c r="K8" s="27"/>
      <c r="L8" s="28"/>
      <c r="M8" s="26" t="s">
        <v>11</v>
      </c>
      <c r="N8" s="27"/>
      <c r="O8" s="27"/>
      <c r="P8" s="28"/>
      <c r="Q8" s="29" t="s">
        <v>12</v>
      </c>
      <c r="R8" s="30"/>
      <c r="S8" s="30"/>
      <c r="T8" s="31"/>
      <c r="U8" s="32" t="s">
        <v>13</v>
      </c>
      <c r="V8" s="33"/>
      <c r="W8" s="33"/>
      <c r="X8" s="33"/>
      <c r="Y8" s="34" t="s">
        <v>14</v>
      </c>
      <c r="Z8" s="34"/>
      <c r="AA8" s="34"/>
      <c r="AB8" s="34"/>
      <c r="AC8" s="35"/>
      <c r="AD8" s="36"/>
      <c r="AE8" s="36"/>
      <c r="AF8" s="36"/>
      <c r="AG8" s="37"/>
      <c r="AH8" s="38"/>
    </row>
    <row r="9" spans="1:34" x14ac:dyDescent="0.25">
      <c r="A9" s="16"/>
      <c r="B9" s="17"/>
      <c r="C9" s="17"/>
      <c r="D9" s="18"/>
      <c r="E9" s="39" t="s">
        <v>15</v>
      </c>
      <c r="F9" s="39" t="s">
        <v>16</v>
      </c>
      <c r="G9" s="34" t="s">
        <v>17</v>
      </c>
      <c r="H9" s="34"/>
      <c r="I9" s="39" t="s">
        <v>15</v>
      </c>
      <c r="J9" s="39" t="s">
        <v>16</v>
      </c>
      <c r="K9" s="34" t="s">
        <v>17</v>
      </c>
      <c r="L9" s="34"/>
      <c r="M9" s="39" t="s">
        <v>15</v>
      </c>
      <c r="N9" s="39" t="s">
        <v>16</v>
      </c>
      <c r="O9" s="34" t="s">
        <v>17</v>
      </c>
      <c r="P9" s="34"/>
      <c r="Q9" s="39" t="s">
        <v>15</v>
      </c>
      <c r="R9" s="39" t="s">
        <v>16</v>
      </c>
      <c r="S9" s="34" t="s">
        <v>17</v>
      </c>
      <c r="T9" s="34"/>
      <c r="U9" s="39" t="s">
        <v>15</v>
      </c>
      <c r="V9" s="39" t="s">
        <v>16</v>
      </c>
      <c r="W9" s="34" t="s">
        <v>17</v>
      </c>
      <c r="X9" s="34"/>
      <c r="Y9" s="39" t="s">
        <v>15</v>
      </c>
      <c r="Z9" s="39" t="s">
        <v>16</v>
      </c>
      <c r="AA9" s="34" t="s">
        <v>17</v>
      </c>
      <c r="AB9" s="34"/>
      <c r="AC9" s="39" t="s">
        <v>15</v>
      </c>
      <c r="AD9" s="39" t="s">
        <v>16</v>
      </c>
      <c r="AE9" s="34" t="s">
        <v>17</v>
      </c>
      <c r="AF9" s="34"/>
      <c r="AG9" s="40" t="s">
        <v>18</v>
      </c>
      <c r="AH9" s="40" t="s">
        <v>19</v>
      </c>
    </row>
    <row r="10" spans="1:34" ht="60.75" x14ac:dyDescent="0.25">
      <c r="A10" s="41"/>
      <c r="B10" s="42"/>
      <c r="C10" s="42"/>
      <c r="D10" s="43"/>
      <c r="E10" s="39"/>
      <c r="F10" s="39"/>
      <c r="G10" s="44" t="s">
        <v>15</v>
      </c>
      <c r="H10" s="45" t="s">
        <v>16</v>
      </c>
      <c r="I10" s="39"/>
      <c r="J10" s="39"/>
      <c r="K10" s="44" t="s">
        <v>15</v>
      </c>
      <c r="L10" s="45" t="s">
        <v>16</v>
      </c>
      <c r="M10" s="39"/>
      <c r="N10" s="39"/>
      <c r="O10" s="44" t="s">
        <v>15</v>
      </c>
      <c r="P10" s="45" t="s">
        <v>16</v>
      </c>
      <c r="Q10" s="39"/>
      <c r="R10" s="39"/>
      <c r="S10" s="44" t="s">
        <v>15</v>
      </c>
      <c r="T10" s="45" t="s">
        <v>16</v>
      </c>
      <c r="U10" s="39"/>
      <c r="V10" s="39"/>
      <c r="W10" s="44" t="s">
        <v>15</v>
      </c>
      <c r="X10" s="45" t="s">
        <v>16</v>
      </c>
      <c r="Y10" s="39"/>
      <c r="Z10" s="39"/>
      <c r="AA10" s="44" t="s">
        <v>15</v>
      </c>
      <c r="AB10" s="45" t="s">
        <v>16</v>
      </c>
      <c r="AC10" s="39"/>
      <c r="AD10" s="39"/>
      <c r="AE10" s="44" t="s">
        <v>15</v>
      </c>
      <c r="AF10" s="45" t="s">
        <v>16</v>
      </c>
      <c r="AG10" s="46"/>
      <c r="AH10" s="46"/>
    </row>
    <row r="11" spans="1:34" x14ac:dyDescent="0.25">
      <c r="A11" s="1">
        <v>1</v>
      </c>
      <c r="B11" s="2">
        <v>2</v>
      </c>
      <c r="C11" s="1">
        <v>3</v>
      </c>
      <c r="D11" s="2">
        <v>4</v>
      </c>
      <c r="E11" s="1">
        <v>5</v>
      </c>
      <c r="F11" s="2">
        <v>6</v>
      </c>
      <c r="G11" s="1">
        <v>7</v>
      </c>
      <c r="H11" s="2">
        <v>8</v>
      </c>
      <c r="I11" s="1">
        <v>9</v>
      </c>
      <c r="J11" s="2">
        <v>10</v>
      </c>
      <c r="K11" s="1">
        <v>11</v>
      </c>
      <c r="L11" s="2">
        <v>12</v>
      </c>
      <c r="M11" s="1">
        <v>13</v>
      </c>
      <c r="N11" s="2">
        <v>14</v>
      </c>
      <c r="O11" s="1">
        <v>15</v>
      </c>
      <c r="P11" s="2">
        <v>16</v>
      </c>
      <c r="Q11" s="1">
        <v>17</v>
      </c>
      <c r="R11" s="2">
        <v>18</v>
      </c>
      <c r="S11" s="1">
        <v>19</v>
      </c>
      <c r="T11" s="2">
        <v>20</v>
      </c>
      <c r="U11" s="1">
        <v>21</v>
      </c>
      <c r="V11" s="2">
        <v>22</v>
      </c>
      <c r="W11" s="1">
        <v>23</v>
      </c>
      <c r="X11" s="2">
        <v>24</v>
      </c>
      <c r="Y11" s="1">
        <v>25</v>
      </c>
      <c r="Z11" s="2">
        <v>26</v>
      </c>
      <c r="AA11" s="1">
        <v>27</v>
      </c>
      <c r="AB11" s="2">
        <v>28</v>
      </c>
      <c r="AC11" s="1">
        <v>29</v>
      </c>
      <c r="AD11" s="2">
        <v>30</v>
      </c>
      <c r="AE11" s="1">
        <v>31</v>
      </c>
      <c r="AF11" s="2">
        <v>32</v>
      </c>
      <c r="AG11" s="1">
        <v>33</v>
      </c>
      <c r="AH11" s="2">
        <v>34</v>
      </c>
    </row>
    <row r="12" spans="1:34" x14ac:dyDescent="0.25">
      <c r="A12" s="47">
        <f>'[1]4'!A12</f>
        <v>1</v>
      </c>
      <c r="B12" s="47" t="str">
        <f>'[1]4'!B12</f>
        <v xml:space="preserve"> KALIWUNGU</v>
      </c>
      <c r="C12" s="47" t="str">
        <f>'[1]4'!C12</f>
        <v>KALIWUNGU</v>
      </c>
      <c r="D12" s="48">
        <f>'[1]7'!F12</f>
        <v>66124</v>
      </c>
      <c r="E12" s="49">
        <v>6870</v>
      </c>
      <c r="F12" s="50">
        <v>24116</v>
      </c>
      <c r="G12" s="51">
        <v>5054</v>
      </c>
      <c r="H12" s="52">
        <v>20855</v>
      </c>
      <c r="I12" s="49">
        <v>3164</v>
      </c>
      <c r="J12" s="51">
        <v>12285</v>
      </c>
      <c r="K12" s="51">
        <v>2710</v>
      </c>
      <c r="L12" s="53">
        <v>11371</v>
      </c>
      <c r="M12" s="51">
        <v>3877</v>
      </c>
      <c r="N12" s="49">
        <v>20997</v>
      </c>
      <c r="O12" s="54">
        <v>2862</v>
      </c>
      <c r="P12" s="52">
        <v>17794</v>
      </c>
      <c r="Q12" s="51">
        <v>0</v>
      </c>
      <c r="R12" s="49"/>
      <c r="S12" s="49"/>
      <c r="T12" s="53"/>
      <c r="U12" s="51">
        <v>0</v>
      </c>
      <c r="V12" s="50"/>
      <c r="W12" s="50"/>
      <c r="X12" s="53"/>
      <c r="Y12" s="51">
        <v>0</v>
      </c>
      <c r="Z12" s="50"/>
      <c r="AA12" s="50"/>
      <c r="AB12" s="53"/>
      <c r="AC12" s="51">
        <v>908</v>
      </c>
      <c r="AD12" s="50">
        <v>3181</v>
      </c>
      <c r="AE12" s="50">
        <v>908</v>
      </c>
      <c r="AF12" s="53">
        <v>3181</v>
      </c>
      <c r="AG12" s="55">
        <f>SUM(H12,L12,P12,T12,X12,AB12,AF12)</f>
        <v>53201</v>
      </c>
      <c r="AH12" s="52">
        <f>AG12/$D12*100</f>
        <v>80.456415219889905</v>
      </c>
    </row>
    <row r="13" spans="1:34" x14ac:dyDescent="0.25">
      <c r="A13" s="47">
        <f>'[1]4'!A13</f>
        <v>2</v>
      </c>
      <c r="B13" s="47" t="str">
        <f>'[1]4'!B13</f>
        <v xml:space="preserve"> KALIWUNGU</v>
      </c>
      <c r="C13" s="47" t="str">
        <f>'[1]4'!C13</f>
        <v>SIDOREKSO</v>
      </c>
      <c r="D13" s="48">
        <f>'[1]7'!F13</f>
        <v>35228</v>
      </c>
      <c r="E13" s="56">
        <v>6377</v>
      </c>
      <c r="F13" s="57">
        <v>16927</v>
      </c>
      <c r="G13" s="58">
        <v>5487</v>
      </c>
      <c r="H13" s="59">
        <v>5522</v>
      </c>
      <c r="I13" s="56">
        <v>782</v>
      </c>
      <c r="J13" s="58">
        <v>3819</v>
      </c>
      <c r="K13" s="58">
        <v>516</v>
      </c>
      <c r="L13" s="59">
        <v>2590</v>
      </c>
      <c r="M13" s="58">
        <v>1484</v>
      </c>
      <c r="N13" s="56">
        <v>3635</v>
      </c>
      <c r="O13" s="57">
        <v>1484</v>
      </c>
      <c r="P13" s="60">
        <v>2711</v>
      </c>
      <c r="Q13" s="58">
        <v>0</v>
      </c>
      <c r="R13" s="56">
        <v>0</v>
      </c>
      <c r="S13" s="56">
        <v>0</v>
      </c>
      <c r="T13" s="59">
        <v>0</v>
      </c>
      <c r="U13" s="58">
        <v>0</v>
      </c>
      <c r="V13" s="57">
        <v>0</v>
      </c>
      <c r="W13" s="57">
        <v>0</v>
      </c>
      <c r="X13" s="59">
        <v>0</v>
      </c>
      <c r="Y13" s="58">
        <v>0</v>
      </c>
      <c r="Z13" s="57">
        <v>0</v>
      </c>
      <c r="AA13" s="57">
        <v>0</v>
      </c>
      <c r="AB13" s="59">
        <v>0</v>
      </c>
      <c r="AC13" s="58">
        <v>1292</v>
      </c>
      <c r="AD13" s="57">
        <v>6357</v>
      </c>
      <c r="AE13" s="57">
        <v>1292</v>
      </c>
      <c r="AF13" s="59">
        <v>6357</v>
      </c>
      <c r="AG13" s="61">
        <f t="shared" ref="AG13:AG30" si="0">SUM(H13,L13,P13,T13,X13,AB13,AF13)</f>
        <v>17180</v>
      </c>
      <c r="AH13" s="59">
        <f t="shared" ref="AH13:AH30" si="1">AG13/$D13*100</f>
        <v>48.768025434313614</v>
      </c>
    </row>
    <row r="14" spans="1:34" x14ac:dyDescent="0.25">
      <c r="A14" s="47">
        <f>'[1]4'!A14</f>
        <v>3</v>
      </c>
      <c r="B14" s="47" t="str">
        <f>'[1]4'!B14</f>
        <v xml:space="preserve"> KOTA KUDUS</v>
      </c>
      <c r="C14" s="47" t="str">
        <f>'[1]4'!C14</f>
        <v>WERGU WETAN</v>
      </c>
      <c r="D14" s="48">
        <f>'[1]7'!F14</f>
        <v>31176</v>
      </c>
      <c r="E14" s="62">
        <v>1983</v>
      </c>
      <c r="F14" s="63">
        <v>9535</v>
      </c>
      <c r="G14" s="63">
        <v>1983</v>
      </c>
      <c r="H14" s="64">
        <v>9535</v>
      </c>
      <c r="I14" s="65">
        <v>2860</v>
      </c>
      <c r="J14" s="63">
        <v>14277</v>
      </c>
      <c r="K14" s="63">
        <v>2860</v>
      </c>
      <c r="L14" s="66">
        <v>14277</v>
      </c>
      <c r="M14" s="63"/>
      <c r="N14" s="65"/>
      <c r="O14" s="67"/>
      <c r="P14" s="64"/>
      <c r="Q14" s="63"/>
      <c r="R14" s="65"/>
      <c r="S14" s="65"/>
      <c r="T14" s="66"/>
      <c r="U14" s="63"/>
      <c r="V14" s="63"/>
      <c r="W14" s="63"/>
      <c r="X14" s="66"/>
      <c r="Y14" s="63"/>
      <c r="Z14" s="63"/>
      <c r="AA14" s="63"/>
      <c r="AB14" s="66"/>
      <c r="AC14" s="63">
        <v>1</v>
      </c>
      <c r="AD14" s="63">
        <v>10733</v>
      </c>
      <c r="AE14" s="63">
        <v>1</v>
      </c>
      <c r="AF14" s="66">
        <v>10728</v>
      </c>
      <c r="AG14" s="61">
        <f t="shared" si="0"/>
        <v>34540</v>
      </c>
      <c r="AH14" s="59">
        <f>AG14/$D14*100</f>
        <v>110.79035155247627</v>
      </c>
    </row>
    <row r="15" spans="1:34" x14ac:dyDescent="0.25">
      <c r="A15" s="47">
        <f>'[1]4'!A15</f>
        <v>4</v>
      </c>
      <c r="B15" s="47" t="str">
        <f>'[1]4'!B15</f>
        <v xml:space="preserve"> KOTA KUDUS</v>
      </c>
      <c r="C15" s="47" t="str">
        <f>'[1]4'!C15</f>
        <v>PURWOSARI</v>
      </c>
      <c r="D15" s="48">
        <f>'[1]7'!F15</f>
        <v>30011</v>
      </c>
      <c r="E15" s="68">
        <v>4194</v>
      </c>
      <c r="F15" s="69">
        <v>24008</v>
      </c>
      <c r="G15" s="69">
        <v>3775</v>
      </c>
      <c r="H15" s="58">
        <v>22087</v>
      </c>
      <c r="I15" s="58">
        <v>1912</v>
      </c>
      <c r="J15" s="68">
        <v>5634</v>
      </c>
      <c r="K15" s="58">
        <v>1530</v>
      </c>
      <c r="L15" s="58">
        <v>5183</v>
      </c>
      <c r="M15" s="58">
        <v>105</v>
      </c>
      <c r="N15" s="58">
        <v>420</v>
      </c>
      <c r="O15" s="69">
        <v>101</v>
      </c>
      <c r="P15" s="58">
        <v>404</v>
      </c>
      <c r="Q15" s="58">
        <v>0</v>
      </c>
      <c r="R15" s="68">
        <v>0</v>
      </c>
      <c r="S15" s="68">
        <v>0</v>
      </c>
      <c r="T15" s="59">
        <v>0</v>
      </c>
      <c r="U15" s="58">
        <v>0</v>
      </c>
      <c r="V15" s="69">
        <v>0</v>
      </c>
      <c r="W15" s="69">
        <v>0</v>
      </c>
      <c r="X15" s="59">
        <v>0</v>
      </c>
      <c r="Y15" s="58">
        <v>0</v>
      </c>
      <c r="Z15" s="69">
        <v>0</v>
      </c>
      <c r="AA15" s="69">
        <v>0</v>
      </c>
      <c r="AB15" s="59">
        <v>0</v>
      </c>
      <c r="AC15" s="58">
        <v>61</v>
      </c>
      <c r="AD15" s="69">
        <v>244</v>
      </c>
      <c r="AE15" s="69">
        <v>61</v>
      </c>
      <c r="AF15" s="58">
        <v>244</v>
      </c>
      <c r="AG15" s="61">
        <f t="shared" si="0"/>
        <v>27918</v>
      </c>
      <c r="AH15" s="59">
        <f t="shared" si="1"/>
        <v>93.025890506814164</v>
      </c>
    </row>
    <row r="16" spans="1:34" x14ac:dyDescent="0.25">
      <c r="A16" s="47">
        <f>'[1]4'!A16</f>
        <v>5</v>
      </c>
      <c r="B16" s="47" t="str">
        <f>'[1]4'!B16</f>
        <v xml:space="preserve"> KOTA KUDUS</v>
      </c>
      <c r="C16" s="47" t="str">
        <f>'[1]4'!C16</f>
        <v>RENDENG</v>
      </c>
      <c r="D16" s="48">
        <f>'[1]7'!F16</f>
        <v>30142</v>
      </c>
      <c r="E16" s="56">
        <v>3879</v>
      </c>
      <c r="F16" s="57">
        <v>16805</v>
      </c>
      <c r="G16" s="58">
        <v>3879</v>
      </c>
      <c r="H16" s="59">
        <v>16805</v>
      </c>
      <c r="I16" s="56">
        <v>0</v>
      </c>
      <c r="J16" s="58">
        <v>0</v>
      </c>
      <c r="K16" s="58">
        <v>0</v>
      </c>
      <c r="L16" s="59">
        <v>0</v>
      </c>
      <c r="M16" s="58">
        <v>0</v>
      </c>
      <c r="N16" s="56">
        <v>0</v>
      </c>
      <c r="O16" s="57">
        <v>0</v>
      </c>
      <c r="P16" s="59">
        <v>0</v>
      </c>
      <c r="Q16" s="58"/>
      <c r="R16" s="56"/>
      <c r="S16" s="56"/>
      <c r="T16" s="59"/>
      <c r="U16" s="58"/>
      <c r="V16" s="57"/>
      <c r="W16" s="57"/>
      <c r="X16" s="59"/>
      <c r="Y16" s="58"/>
      <c r="Z16" s="57"/>
      <c r="AA16" s="57"/>
      <c r="AB16" s="59"/>
      <c r="AC16" s="58">
        <v>3114</v>
      </c>
      <c r="AD16" s="57">
        <v>14116</v>
      </c>
      <c r="AE16" s="57">
        <v>3114</v>
      </c>
      <c r="AF16" s="59">
        <v>14116</v>
      </c>
      <c r="AG16" s="61">
        <f t="shared" si="0"/>
        <v>30921</v>
      </c>
      <c r="AH16" s="59">
        <f t="shared" si="1"/>
        <v>102.58443368057858</v>
      </c>
    </row>
    <row r="17" spans="1:34" x14ac:dyDescent="0.25">
      <c r="A17" s="47">
        <f>'[1]4'!A17</f>
        <v>6</v>
      </c>
      <c r="B17" s="47" t="str">
        <f>'[1]4'!C17</f>
        <v>JATI</v>
      </c>
      <c r="C17" s="47" t="str">
        <f>'[1]4'!C17</f>
        <v>JATI</v>
      </c>
      <c r="D17" s="48">
        <f>'[1]7'!F17</f>
        <v>56966</v>
      </c>
      <c r="E17" s="56">
        <v>2581</v>
      </c>
      <c r="F17" s="57">
        <v>9422</v>
      </c>
      <c r="G17" s="58">
        <v>2312</v>
      </c>
      <c r="H17" s="59">
        <v>7876</v>
      </c>
      <c r="I17" s="56">
        <v>9512</v>
      </c>
      <c r="J17" s="58">
        <v>42837</v>
      </c>
      <c r="K17" s="58">
        <v>8128</v>
      </c>
      <c r="L17" s="58">
        <v>37593</v>
      </c>
      <c r="M17" s="58">
        <v>866</v>
      </c>
      <c r="N17" s="56">
        <v>3659</v>
      </c>
      <c r="O17" s="57">
        <v>807</v>
      </c>
      <c r="P17" s="70">
        <v>8464</v>
      </c>
      <c r="Q17" s="71">
        <v>0</v>
      </c>
      <c r="R17" s="72">
        <v>0</v>
      </c>
      <c r="S17" s="72">
        <v>0</v>
      </c>
      <c r="T17" s="70">
        <v>0</v>
      </c>
      <c r="U17" s="71">
        <v>0</v>
      </c>
      <c r="V17" s="73">
        <v>0</v>
      </c>
      <c r="W17" s="73">
        <v>0</v>
      </c>
      <c r="X17" s="70">
        <v>0</v>
      </c>
      <c r="Y17" s="71">
        <v>0</v>
      </c>
      <c r="Z17" s="73">
        <v>0</v>
      </c>
      <c r="AA17" s="73">
        <v>0</v>
      </c>
      <c r="AB17" s="70">
        <v>0</v>
      </c>
      <c r="AC17" s="71">
        <v>476</v>
      </c>
      <c r="AD17" s="73">
        <v>2203</v>
      </c>
      <c r="AE17" s="73">
        <v>476</v>
      </c>
      <c r="AF17" s="70">
        <v>3155</v>
      </c>
      <c r="AG17" s="61">
        <f t="shared" si="0"/>
        <v>57088</v>
      </c>
      <c r="AH17" s="59">
        <f t="shared" si="1"/>
        <v>100.21416283397113</v>
      </c>
    </row>
    <row r="18" spans="1:34" x14ac:dyDescent="0.25">
      <c r="A18" s="47">
        <f>'[1]4'!A18</f>
        <v>7</v>
      </c>
      <c r="B18" s="47" t="str">
        <f>'[1]4'!B18</f>
        <v xml:space="preserve"> JATI</v>
      </c>
      <c r="C18" s="47" t="str">
        <f>'[1]4'!C18</f>
        <v>NGEMBAL KULON</v>
      </c>
      <c r="D18" s="48">
        <f>'[1]7'!F18</f>
        <v>49146</v>
      </c>
      <c r="E18" s="62">
        <v>7512</v>
      </c>
      <c r="F18" s="63">
        <v>23058</v>
      </c>
      <c r="G18" s="63">
        <v>4850</v>
      </c>
      <c r="H18" s="3">
        <v>14550</v>
      </c>
      <c r="I18" s="65">
        <v>2030</v>
      </c>
      <c r="J18" s="63">
        <v>9896</v>
      </c>
      <c r="K18" s="63">
        <v>1986</v>
      </c>
      <c r="L18" s="3">
        <v>9768</v>
      </c>
      <c r="M18" s="63">
        <v>2166</v>
      </c>
      <c r="N18" s="3">
        <v>10994</v>
      </c>
      <c r="O18" s="63">
        <v>2166</v>
      </c>
      <c r="P18" s="3">
        <v>10994</v>
      </c>
      <c r="Q18" s="63"/>
      <c r="R18" s="65"/>
      <c r="S18" s="65"/>
      <c r="T18" s="66"/>
      <c r="U18" s="63"/>
      <c r="V18" s="63"/>
      <c r="W18" s="63"/>
      <c r="X18" s="66"/>
      <c r="Y18" s="63"/>
      <c r="Z18" s="63"/>
      <c r="AA18" s="63"/>
      <c r="AB18" s="66"/>
      <c r="AC18" s="63">
        <v>25</v>
      </c>
      <c r="AD18" s="63">
        <v>246</v>
      </c>
      <c r="AE18" s="63">
        <v>25</v>
      </c>
      <c r="AF18" s="66">
        <v>246</v>
      </c>
      <c r="AG18" s="61">
        <f t="shared" si="0"/>
        <v>35558</v>
      </c>
      <c r="AH18" s="59">
        <f t="shared" si="1"/>
        <v>72.351768200870865</v>
      </c>
    </row>
    <row r="19" spans="1:34" x14ac:dyDescent="0.25">
      <c r="A19" s="47">
        <f>'[1]4'!A19</f>
        <v>8</v>
      </c>
      <c r="B19" s="47" t="str">
        <f>'[1]4'!B19</f>
        <v xml:space="preserve"> UNDAAN</v>
      </c>
      <c r="C19" s="47" t="str">
        <f>'[1]4'!C19</f>
        <v>UNDAAN</v>
      </c>
      <c r="D19" s="48">
        <f>'[1]7'!F19</f>
        <v>42804</v>
      </c>
      <c r="E19" s="74">
        <v>9825</v>
      </c>
      <c r="F19" s="75">
        <v>39315</v>
      </c>
      <c r="G19" s="75">
        <v>6164</v>
      </c>
      <c r="H19" s="76">
        <v>24672</v>
      </c>
      <c r="I19" s="77">
        <v>0</v>
      </c>
      <c r="J19" s="75">
        <v>0</v>
      </c>
      <c r="K19" s="75">
        <v>0</v>
      </c>
      <c r="L19" s="78">
        <v>0</v>
      </c>
      <c r="M19" s="75">
        <v>57</v>
      </c>
      <c r="N19" s="77">
        <v>457</v>
      </c>
      <c r="O19" s="79">
        <v>44</v>
      </c>
      <c r="P19" s="76">
        <v>182</v>
      </c>
      <c r="Q19" s="75">
        <v>0</v>
      </c>
      <c r="R19" s="77">
        <v>0</v>
      </c>
      <c r="S19" s="77">
        <v>0</v>
      </c>
      <c r="T19" s="78">
        <v>0</v>
      </c>
      <c r="U19" s="75">
        <v>1</v>
      </c>
      <c r="V19" s="75">
        <v>1153</v>
      </c>
      <c r="W19" s="75">
        <v>1</v>
      </c>
      <c r="X19" s="78">
        <v>1153</v>
      </c>
      <c r="Y19" s="75">
        <v>0</v>
      </c>
      <c r="Z19" s="75">
        <v>0</v>
      </c>
      <c r="AA19" s="75">
        <v>0</v>
      </c>
      <c r="AB19" s="78">
        <v>0</v>
      </c>
      <c r="AC19" s="75">
        <v>5</v>
      </c>
      <c r="AD19" s="75">
        <v>19432</v>
      </c>
      <c r="AE19" s="75">
        <v>2</v>
      </c>
      <c r="AF19" s="75">
        <v>15824</v>
      </c>
      <c r="AG19" s="61">
        <f t="shared" si="0"/>
        <v>41831</v>
      </c>
      <c r="AH19" s="59">
        <f t="shared" si="1"/>
        <v>97.726847958134755</v>
      </c>
    </row>
    <row r="20" spans="1:34" x14ac:dyDescent="0.25">
      <c r="A20" s="47">
        <f>'[1]4'!A20</f>
        <v>9</v>
      </c>
      <c r="B20" s="47" t="str">
        <f>'[1]4'!B20</f>
        <v xml:space="preserve"> UNDAAN</v>
      </c>
      <c r="C20" s="47" t="str">
        <f>'[1]4'!C20</f>
        <v>NGEMPLAK</v>
      </c>
      <c r="D20" s="48">
        <f>'[1]7'!F20</f>
        <v>31631</v>
      </c>
      <c r="E20" s="56">
        <v>2515</v>
      </c>
      <c r="F20" s="57">
        <v>1060</v>
      </c>
      <c r="G20" s="58">
        <v>1761</v>
      </c>
      <c r="H20" s="59">
        <v>1060</v>
      </c>
      <c r="I20" s="56">
        <v>0</v>
      </c>
      <c r="J20" s="58"/>
      <c r="K20" s="58"/>
      <c r="L20" s="59"/>
      <c r="M20" s="58">
        <v>2273</v>
      </c>
      <c r="N20" s="56">
        <v>9092</v>
      </c>
      <c r="O20" s="57">
        <v>2273</v>
      </c>
      <c r="P20" s="59">
        <v>9092</v>
      </c>
      <c r="Q20" s="58">
        <v>0</v>
      </c>
      <c r="R20" s="56"/>
      <c r="S20" s="56"/>
      <c r="T20" s="59"/>
      <c r="U20" s="58">
        <v>0</v>
      </c>
      <c r="V20" s="57"/>
      <c r="W20" s="57"/>
      <c r="X20" s="59"/>
      <c r="Y20" s="58">
        <v>0</v>
      </c>
      <c r="Z20" s="57"/>
      <c r="AA20" s="57"/>
      <c r="AB20" s="59"/>
      <c r="AC20" s="58">
        <v>2722</v>
      </c>
      <c r="AD20" s="57">
        <v>1088</v>
      </c>
      <c r="AE20" s="57">
        <v>2722</v>
      </c>
      <c r="AF20" s="59">
        <v>1088</v>
      </c>
      <c r="AG20" s="61">
        <f t="shared" si="0"/>
        <v>11240</v>
      </c>
      <c r="AH20" s="59">
        <f t="shared" si="1"/>
        <v>35.534760203597735</v>
      </c>
    </row>
    <row r="21" spans="1:34" x14ac:dyDescent="0.25">
      <c r="A21" s="47">
        <f>'[1]4'!A21</f>
        <v>10</v>
      </c>
      <c r="B21" s="47" t="str">
        <f>'[1]4'!B21</f>
        <v xml:space="preserve"> MEJOBO</v>
      </c>
      <c r="C21" s="47" t="str">
        <f>'[1]4'!C21</f>
        <v>MEJOBO</v>
      </c>
      <c r="D21" s="48">
        <f>'[1]7'!F21</f>
        <v>37892</v>
      </c>
      <c r="E21" s="62">
        <v>0</v>
      </c>
      <c r="F21" s="63">
        <v>0</v>
      </c>
      <c r="G21" s="63"/>
      <c r="H21" s="66"/>
      <c r="I21" s="65">
        <v>5215</v>
      </c>
      <c r="J21" s="63">
        <v>24504</v>
      </c>
      <c r="K21" s="63">
        <v>4015</v>
      </c>
      <c r="L21" s="63">
        <v>23195</v>
      </c>
      <c r="M21" s="63">
        <v>1521</v>
      </c>
      <c r="N21" s="65">
        <v>9500</v>
      </c>
      <c r="O21" s="63">
        <v>1415</v>
      </c>
      <c r="P21" s="63">
        <v>9415</v>
      </c>
      <c r="Q21" s="63">
        <v>0</v>
      </c>
      <c r="R21" s="65">
        <v>0</v>
      </c>
      <c r="S21" s="65"/>
      <c r="T21" s="66"/>
      <c r="U21" s="63">
        <v>0</v>
      </c>
      <c r="V21" s="63">
        <v>0</v>
      </c>
      <c r="W21" s="63"/>
      <c r="X21" s="66"/>
      <c r="Y21" s="63">
        <v>0</v>
      </c>
      <c r="Z21" s="63">
        <v>0</v>
      </c>
      <c r="AA21" s="63"/>
      <c r="AB21" s="66"/>
      <c r="AC21" s="63">
        <v>516</v>
      </c>
      <c r="AD21" s="63">
        <v>1178</v>
      </c>
      <c r="AE21" s="63">
        <v>494</v>
      </c>
      <c r="AF21" s="63">
        <v>1078</v>
      </c>
      <c r="AG21" s="61">
        <f t="shared" si="0"/>
        <v>33688</v>
      </c>
      <c r="AH21" s="59">
        <f t="shared" si="1"/>
        <v>88.905309827932015</v>
      </c>
    </row>
    <row r="22" spans="1:34" x14ac:dyDescent="0.25">
      <c r="A22" s="47">
        <f>'[1]4'!A22</f>
        <v>11</v>
      </c>
      <c r="B22" s="47" t="str">
        <f>'[1]4'!B22</f>
        <v xml:space="preserve"> MEJOBO</v>
      </c>
      <c r="C22" s="47" t="str">
        <f>'[1]4'!C22</f>
        <v>JEPANG</v>
      </c>
      <c r="D22" s="48">
        <f>'[1]7'!F22</f>
        <v>38292</v>
      </c>
      <c r="E22" s="56">
        <v>2361</v>
      </c>
      <c r="F22" s="57">
        <v>9406</v>
      </c>
      <c r="G22" s="58">
        <v>2361</v>
      </c>
      <c r="H22" s="59">
        <v>9406</v>
      </c>
      <c r="I22" s="56">
        <v>3218</v>
      </c>
      <c r="J22" s="58">
        <v>1296</v>
      </c>
      <c r="K22" s="58">
        <v>3218</v>
      </c>
      <c r="L22" s="59">
        <v>1296</v>
      </c>
      <c r="M22" s="58">
        <v>1871</v>
      </c>
      <c r="N22" s="56">
        <v>7199</v>
      </c>
      <c r="O22" s="57">
        <v>1871</v>
      </c>
      <c r="P22" s="59">
        <v>7199</v>
      </c>
      <c r="Q22" s="58">
        <v>0</v>
      </c>
      <c r="R22" s="56"/>
      <c r="S22" s="56"/>
      <c r="T22" s="59"/>
      <c r="U22" s="58">
        <v>0</v>
      </c>
      <c r="V22" s="57"/>
      <c r="W22" s="57"/>
      <c r="X22" s="59"/>
      <c r="Y22" s="58">
        <v>0</v>
      </c>
      <c r="Z22" s="57"/>
      <c r="AA22" s="57"/>
      <c r="AB22" s="59"/>
      <c r="AC22" s="58">
        <v>1736</v>
      </c>
      <c r="AD22" s="57">
        <v>6820</v>
      </c>
      <c r="AE22" s="57">
        <v>1736</v>
      </c>
      <c r="AF22" s="59">
        <v>6820</v>
      </c>
      <c r="AG22" s="61">
        <f t="shared" si="0"/>
        <v>24721</v>
      </c>
      <c r="AH22" s="59">
        <f t="shared" si="1"/>
        <v>64.559176851561688</v>
      </c>
    </row>
    <row r="23" spans="1:34" x14ac:dyDescent="0.25">
      <c r="A23" s="47">
        <f>'[1]4'!A23</f>
        <v>12</v>
      </c>
      <c r="B23" s="47" t="str">
        <f>'[1]4'!B23</f>
        <v xml:space="preserve"> JEKULO</v>
      </c>
      <c r="C23" s="47" t="str">
        <f>'[1]4'!C23</f>
        <v>JEKULO</v>
      </c>
      <c r="D23" s="48">
        <f>'[1]7'!F23</f>
        <v>44592</v>
      </c>
      <c r="E23" s="62"/>
      <c r="F23" s="63"/>
      <c r="G23" s="63"/>
      <c r="H23" s="64"/>
      <c r="I23" s="65">
        <v>28</v>
      </c>
      <c r="J23" s="63">
        <v>140</v>
      </c>
      <c r="K23" s="63">
        <v>17</v>
      </c>
      <c r="L23" s="66">
        <v>85</v>
      </c>
      <c r="M23" s="63">
        <v>189</v>
      </c>
      <c r="N23" s="65">
        <v>1030</v>
      </c>
      <c r="O23" s="67">
        <v>153</v>
      </c>
      <c r="P23" s="64">
        <v>965</v>
      </c>
      <c r="Q23" s="63">
        <v>0</v>
      </c>
      <c r="R23" s="65"/>
      <c r="S23" s="65"/>
      <c r="T23" s="66"/>
      <c r="U23" s="63">
        <v>0</v>
      </c>
      <c r="V23" s="63"/>
      <c r="W23" s="63"/>
      <c r="X23" s="66"/>
      <c r="Y23" s="63">
        <v>0</v>
      </c>
      <c r="Z23" s="63"/>
      <c r="AA23" s="63"/>
      <c r="AB23" s="66"/>
      <c r="AC23" s="63">
        <v>0</v>
      </c>
      <c r="AD23" s="63"/>
      <c r="AE23" s="63"/>
      <c r="AF23" s="66"/>
      <c r="AG23" s="61">
        <f t="shared" si="0"/>
        <v>1050</v>
      </c>
      <c r="AH23" s="59">
        <f t="shared" si="1"/>
        <v>2.3546824542518836</v>
      </c>
    </row>
    <row r="24" spans="1:34" x14ac:dyDescent="0.25">
      <c r="A24" s="47">
        <f>'[1]4'!A24</f>
        <v>13</v>
      </c>
      <c r="B24" s="47" t="str">
        <f>'[1]4'!B24</f>
        <v xml:space="preserve"> JEKULO</v>
      </c>
      <c r="C24" s="47" t="str">
        <f>'[1]4'!C24</f>
        <v>TANJUNGREJO</v>
      </c>
      <c r="D24" s="48">
        <f>'[1]7'!F24</f>
        <v>62274</v>
      </c>
      <c r="E24" s="56">
        <v>8557</v>
      </c>
      <c r="F24" s="57">
        <v>31492</v>
      </c>
      <c r="G24" s="58">
        <v>1276</v>
      </c>
      <c r="H24" s="59">
        <v>6352</v>
      </c>
      <c r="I24" s="56">
        <v>7200</v>
      </c>
      <c r="J24" s="58">
        <v>26258</v>
      </c>
      <c r="K24" s="58">
        <v>569</v>
      </c>
      <c r="L24" s="59">
        <v>2727</v>
      </c>
      <c r="M24" s="58">
        <v>894</v>
      </c>
      <c r="N24" s="56">
        <v>5404</v>
      </c>
      <c r="O24" s="57">
        <v>894</v>
      </c>
      <c r="P24" s="59">
        <v>5404</v>
      </c>
      <c r="Q24" s="58">
        <v>0</v>
      </c>
      <c r="R24" s="56">
        <v>0</v>
      </c>
      <c r="S24" s="56">
        <v>0</v>
      </c>
      <c r="T24" s="59">
        <v>0</v>
      </c>
      <c r="U24" s="58">
        <v>0</v>
      </c>
      <c r="V24" s="57">
        <v>0</v>
      </c>
      <c r="W24" s="57">
        <v>0</v>
      </c>
      <c r="X24" s="59">
        <v>0</v>
      </c>
      <c r="Y24" s="58">
        <v>0</v>
      </c>
      <c r="Z24" s="57">
        <v>0</v>
      </c>
      <c r="AA24" s="57">
        <v>0</v>
      </c>
      <c r="AB24" s="59">
        <v>0</v>
      </c>
      <c r="AC24" s="58">
        <v>0</v>
      </c>
      <c r="AD24" s="57">
        <v>0</v>
      </c>
      <c r="AE24" s="57">
        <v>0</v>
      </c>
      <c r="AF24" s="59">
        <v>0</v>
      </c>
      <c r="AG24" s="61">
        <f t="shared" si="0"/>
        <v>14483</v>
      </c>
      <c r="AH24" s="59">
        <f t="shared" si="1"/>
        <v>23.256896939332627</v>
      </c>
    </row>
    <row r="25" spans="1:34" x14ac:dyDescent="0.25">
      <c r="A25" s="47">
        <f>'[1]4'!A25</f>
        <v>14</v>
      </c>
      <c r="B25" s="47" t="str">
        <f>'[1]4'!B25</f>
        <v xml:space="preserve"> BAE</v>
      </c>
      <c r="C25" s="47" t="str">
        <f>'[1]4'!C25</f>
        <v>BAE</v>
      </c>
      <c r="D25" s="48">
        <f>'[1]7'!F25</f>
        <v>41794</v>
      </c>
      <c r="E25" s="56">
        <v>3026</v>
      </c>
      <c r="F25" s="57">
        <v>10119</v>
      </c>
      <c r="G25" s="58">
        <v>2723</v>
      </c>
      <c r="H25" s="59">
        <v>9310</v>
      </c>
      <c r="I25" s="56">
        <v>1049</v>
      </c>
      <c r="J25" s="58">
        <v>4371</v>
      </c>
      <c r="K25" s="58">
        <v>839</v>
      </c>
      <c r="L25" s="59">
        <v>4021</v>
      </c>
      <c r="M25" s="58">
        <v>44</v>
      </c>
      <c r="N25" s="56">
        <v>176</v>
      </c>
      <c r="O25" s="57">
        <v>42</v>
      </c>
      <c r="P25" s="59">
        <v>168</v>
      </c>
      <c r="Q25" s="58">
        <v>0</v>
      </c>
      <c r="R25" s="56"/>
      <c r="S25" s="56"/>
      <c r="T25" s="59"/>
      <c r="U25" s="58">
        <v>0</v>
      </c>
      <c r="V25" s="57"/>
      <c r="W25" s="57"/>
      <c r="X25" s="59"/>
      <c r="Y25" s="58">
        <v>0</v>
      </c>
      <c r="Z25" s="57"/>
      <c r="AA25" s="57"/>
      <c r="AB25" s="59"/>
      <c r="AC25" s="58">
        <v>12468</v>
      </c>
      <c r="AD25" s="57">
        <v>26920</v>
      </c>
      <c r="AE25" s="57">
        <v>29</v>
      </c>
      <c r="AF25" s="59">
        <v>20</v>
      </c>
      <c r="AG25" s="61">
        <f t="shared" si="0"/>
        <v>13519</v>
      </c>
      <c r="AH25" s="59">
        <f t="shared" si="1"/>
        <v>32.346748337081877</v>
      </c>
    </row>
    <row r="26" spans="1:34" x14ac:dyDescent="0.25">
      <c r="A26" s="47">
        <f>'[1]4'!A26</f>
        <v>15</v>
      </c>
      <c r="B26" s="47" t="str">
        <f>'[1]4'!B26</f>
        <v xml:space="preserve"> BAE</v>
      </c>
      <c r="C26" s="47" t="str">
        <f>'[1]4'!C26</f>
        <v>DERSALAM</v>
      </c>
      <c r="D26" s="48">
        <f>'[1]7'!F26</f>
        <v>29583</v>
      </c>
      <c r="E26" s="56"/>
      <c r="F26" s="57"/>
      <c r="G26" s="58"/>
      <c r="H26" s="59"/>
      <c r="I26" s="56"/>
      <c r="J26" s="58"/>
      <c r="K26" s="58"/>
      <c r="L26" s="59"/>
      <c r="M26" s="58"/>
      <c r="N26" s="56"/>
      <c r="O26" s="57"/>
      <c r="P26" s="59"/>
      <c r="Q26" s="58"/>
      <c r="R26" s="56"/>
      <c r="S26" s="56"/>
      <c r="T26" s="59"/>
      <c r="U26" s="58"/>
      <c r="V26" s="57"/>
      <c r="W26" s="57"/>
      <c r="X26" s="59"/>
      <c r="Y26" s="58"/>
      <c r="Z26" s="57"/>
      <c r="AA26" s="57"/>
      <c r="AB26" s="59"/>
      <c r="AC26" s="58"/>
      <c r="AD26" s="57"/>
      <c r="AE26" s="57"/>
      <c r="AF26" s="59"/>
      <c r="AG26" s="61">
        <f t="shared" si="0"/>
        <v>0</v>
      </c>
      <c r="AH26" s="59">
        <f t="shared" si="1"/>
        <v>0</v>
      </c>
    </row>
    <row r="27" spans="1:34" x14ac:dyDescent="0.25">
      <c r="A27" s="47">
        <f>'[1]4'!A27</f>
        <v>16</v>
      </c>
      <c r="B27" s="47" t="str">
        <f>'[1]4'!B27</f>
        <v xml:space="preserve"> GEBOG</v>
      </c>
      <c r="C27" s="47" t="str">
        <f>'[1]4'!C27</f>
        <v>GRIBIG</v>
      </c>
      <c r="D27" s="48">
        <f>'[1]7'!F27</f>
        <v>57698</v>
      </c>
      <c r="E27" s="56">
        <v>3480</v>
      </c>
      <c r="F27" s="57">
        <v>3065</v>
      </c>
      <c r="G27" s="58">
        <v>2727</v>
      </c>
      <c r="H27" s="60">
        <v>2727</v>
      </c>
      <c r="I27" s="56">
        <v>0</v>
      </c>
      <c r="J27" s="58"/>
      <c r="K27" s="58"/>
      <c r="L27" s="59"/>
      <c r="M27" s="58">
        <v>338</v>
      </c>
      <c r="N27" s="56">
        <v>338</v>
      </c>
      <c r="O27" s="57">
        <v>338</v>
      </c>
      <c r="P27" s="59">
        <v>338</v>
      </c>
      <c r="Q27" s="58">
        <v>0</v>
      </c>
      <c r="R27" s="56"/>
      <c r="S27" s="56"/>
      <c r="T27" s="59"/>
      <c r="U27" s="58">
        <v>0</v>
      </c>
      <c r="V27" s="57"/>
      <c r="W27" s="57"/>
      <c r="X27" s="59"/>
      <c r="Y27" s="58">
        <v>0</v>
      </c>
      <c r="Z27" s="57"/>
      <c r="AA27" s="57"/>
      <c r="AB27" s="59"/>
      <c r="AC27" s="58">
        <v>5</v>
      </c>
      <c r="AD27" s="57">
        <v>5</v>
      </c>
      <c r="AE27" s="57">
        <v>5</v>
      </c>
      <c r="AF27" s="59">
        <v>5</v>
      </c>
      <c r="AG27" s="61">
        <f t="shared" si="0"/>
        <v>3070</v>
      </c>
      <c r="AH27" s="59">
        <f t="shared" si="1"/>
        <v>5.3208083469097716</v>
      </c>
    </row>
    <row r="28" spans="1:34" x14ac:dyDescent="0.25">
      <c r="A28" s="47">
        <f>'[1]4'!A28</f>
        <v>17</v>
      </c>
      <c r="B28" s="47" t="str">
        <f>'[1]4'!B28</f>
        <v xml:space="preserve"> GEBOG</v>
      </c>
      <c r="C28" s="47" t="str">
        <f>'[1]4'!C28</f>
        <v>GONDOSARI</v>
      </c>
      <c r="D28" s="48">
        <f>'[1]7'!F28</f>
        <v>44793</v>
      </c>
      <c r="E28" s="56">
        <v>0</v>
      </c>
      <c r="F28" s="57">
        <v>0</v>
      </c>
      <c r="G28" s="58">
        <v>0</v>
      </c>
      <c r="H28" s="59">
        <v>0</v>
      </c>
      <c r="I28" s="56">
        <v>91</v>
      </c>
      <c r="J28" s="58">
        <v>408</v>
      </c>
      <c r="K28" s="58">
        <v>64</v>
      </c>
      <c r="L28" s="59">
        <v>263</v>
      </c>
      <c r="M28" s="58">
        <v>58</v>
      </c>
      <c r="N28" s="56">
        <v>131</v>
      </c>
      <c r="O28" s="57">
        <v>58</v>
      </c>
      <c r="P28" s="59">
        <v>131</v>
      </c>
      <c r="Q28" s="58">
        <v>0</v>
      </c>
      <c r="R28" s="56">
        <v>0</v>
      </c>
      <c r="S28" s="56">
        <v>0</v>
      </c>
      <c r="T28" s="59">
        <v>0</v>
      </c>
      <c r="U28" s="58">
        <v>0</v>
      </c>
      <c r="V28" s="57">
        <v>0</v>
      </c>
      <c r="W28" s="57">
        <v>0</v>
      </c>
      <c r="X28" s="59">
        <v>0</v>
      </c>
      <c r="Y28" s="58">
        <v>0</v>
      </c>
      <c r="Z28" s="57">
        <v>0</v>
      </c>
      <c r="AA28" s="57">
        <v>0</v>
      </c>
      <c r="AB28" s="59">
        <v>0</v>
      </c>
      <c r="AC28" s="58">
        <v>707</v>
      </c>
      <c r="AD28" s="57">
        <v>4608</v>
      </c>
      <c r="AE28" s="57">
        <v>776</v>
      </c>
      <c r="AF28" s="59">
        <v>1712</v>
      </c>
      <c r="AG28" s="61">
        <f t="shared" si="0"/>
        <v>2106</v>
      </c>
      <c r="AH28" s="59">
        <f t="shared" si="1"/>
        <v>4.7016274864376131</v>
      </c>
    </row>
    <row r="29" spans="1:34" x14ac:dyDescent="0.25">
      <c r="A29" s="47">
        <f>'[1]4'!A29</f>
        <v>18</v>
      </c>
      <c r="B29" s="47" t="str">
        <f>'[1]4'!B29</f>
        <v>DAWE</v>
      </c>
      <c r="C29" s="47" t="str">
        <f>'[1]4'!C29</f>
        <v>DAWE</v>
      </c>
      <c r="D29" s="48">
        <f>'[1]7'!F29</f>
        <v>66049</v>
      </c>
      <c r="E29" s="56">
        <v>7565</v>
      </c>
      <c r="F29" s="57">
        <v>22692</v>
      </c>
      <c r="G29" s="58">
        <v>1804</v>
      </c>
      <c r="H29" s="59">
        <v>4095</v>
      </c>
      <c r="I29" s="56"/>
      <c r="J29" s="58"/>
      <c r="K29" s="58"/>
      <c r="L29" s="59"/>
      <c r="M29" s="58"/>
      <c r="N29" s="56"/>
      <c r="O29" s="57"/>
      <c r="P29" s="59"/>
      <c r="Q29" s="58">
        <v>1</v>
      </c>
      <c r="R29" s="56"/>
      <c r="S29" s="56"/>
      <c r="T29" s="59"/>
      <c r="U29" s="58"/>
      <c r="V29" s="57"/>
      <c r="W29" s="57"/>
      <c r="X29" s="59"/>
      <c r="Y29" s="58"/>
      <c r="Z29" s="57"/>
      <c r="AA29" s="57"/>
      <c r="AB29" s="59"/>
      <c r="AC29" s="58">
        <v>19</v>
      </c>
      <c r="AD29" s="57">
        <v>70486</v>
      </c>
      <c r="AE29" s="57">
        <v>19</v>
      </c>
      <c r="AF29" s="59">
        <v>70486</v>
      </c>
      <c r="AG29" s="61">
        <f t="shared" si="0"/>
        <v>74581</v>
      </c>
      <c r="AH29" s="59">
        <f t="shared" si="1"/>
        <v>112.9176823267574</v>
      </c>
    </row>
    <row r="30" spans="1:34" x14ac:dyDescent="0.25">
      <c r="A30" s="47">
        <f>'[1]4'!A30</f>
        <v>19</v>
      </c>
      <c r="B30" s="47" t="str">
        <f>'[1]4'!B30</f>
        <v>DAWE</v>
      </c>
      <c r="C30" s="47" t="str">
        <f>'[1]4'!C30</f>
        <v>REJOSARI</v>
      </c>
      <c r="D30" s="48">
        <f>'[1]7'!F30</f>
        <v>39123</v>
      </c>
      <c r="E30" s="56">
        <f>'[2]59'!$E$37</f>
        <v>496</v>
      </c>
      <c r="F30" s="56">
        <f>'[2]59'!$F$37</f>
        <v>1984</v>
      </c>
      <c r="G30" s="56">
        <f>'[2]59'!$G$37</f>
        <v>384</v>
      </c>
      <c r="H30" s="56">
        <f>'[2]59'!$H$37</f>
        <v>949.92</v>
      </c>
      <c r="I30" s="56">
        <f>'[2]59'!$I$37</f>
        <v>1055</v>
      </c>
      <c r="J30" s="58">
        <v>2510</v>
      </c>
      <c r="K30" s="58">
        <v>648</v>
      </c>
      <c r="L30" s="58">
        <v>2589</v>
      </c>
      <c r="M30" s="58">
        <v>1770</v>
      </c>
      <c r="N30" s="58">
        <v>7080</v>
      </c>
      <c r="O30" s="58">
        <v>1770</v>
      </c>
      <c r="P30" s="58">
        <v>7080</v>
      </c>
      <c r="Q30" s="58">
        <v>0</v>
      </c>
      <c r="R30" s="58">
        <v>0</v>
      </c>
      <c r="S30" s="58">
        <v>0</v>
      </c>
      <c r="T30" s="58">
        <v>0</v>
      </c>
      <c r="U30" s="58">
        <v>1873</v>
      </c>
      <c r="V30" s="58">
        <v>7492</v>
      </c>
      <c r="W30" s="58">
        <v>1853</v>
      </c>
      <c r="X30" s="58">
        <v>7412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61">
        <f t="shared" si="0"/>
        <v>18030.919999999998</v>
      </c>
      <c r="AH30" s="59">
        <f t="shared" si="1"/>
        <v>46.087774454924208</v>
      </c>
    </row>
    <row r="31" spans="1:34" x14ac:dyDescent="0.25">
      <c r="A31" s="80"/>
      <c r="B31" s="80"/>
      <c r="C31" s="80"/>
      <c r="D31" s="81"/>
      <c r="E31" s="81"/>
      <c r="F31" s="82"/>
      <c r="G31" s="83"/>
      <c r="H31" s="84"/>
      <c r="I31" s="81"/>
      <c r="J31" s="83"/>
      <c r="K31" s="83"/>
      <c r="L31" s="84"/>
      <c r="M31" s="83"/>
      <c r="N31" s="81"/>
      <c r="O31" s="82"/>
      <c r="P31" s="84"/>
      <c r="Q31" s="83"/>
      <c r="R31" s="81"/>
      <c r="S31" s="81"/>
      <c r="T31" s="84"/>
      <c r="U31" s="83"/>
      <c r="V31" s="82"/>
      <c r="W31" s="82"/>
      <c r="X31" s="84"/>
      <c r="Y31" s="83"/>
      <c r="Z31" s="82"/>
      <c r="AA31" s="82"/>
      <c r="AB31" s="84"/>
      <c r="AC31" s="83"/>
      <c r="AD31" s="82"/>
      <c r="AE31" s="82"/>
      <c r="AF31" s="84"/>
      <c r="AG31" s="82"/>
      <c r="AH31" s="84"/>
    </row>
    <row r="32" spans="1:34" ht="15.75" thickBot="1" x14ac:dyDescent="0.3">
      <c r="A32" s="85" t="s">
        <v>20</v>
      </c>
      <c r="B32" s="86"/>
      <c r="C32" s="86"/>
      <c r="D32" s="87">
        <f t="shared" ref="D32:AG32" si="2">SUM(D12:D31)</f>
        <v>835318</v>
      </c>
      <c r="E32" s="87">
        <f t="shared" si="2"/>
        <v>71221</v>
      </c>
      <c r="F32" s="88">
        <f t="shared" si="2"/>
        <v>243004</v>
      </c>
      <c r="G32" s="89">
        <f t="shared" si="2"/>
        <v>46540</v>
      </c>
      <c r="H32" s="89">
        <f t="shared" si="2"/>
        <v>155801.92000000001</v>
      </c>
      <c r="I32" s="89">
        <f t="shared" si="2"/>
        <v>38116</v>
      </c>
      <c r="J32" s="89">
        <f t="shared" si="2"/>
        <v>148235</v>
      </c>
      <c r="K32" s="89">
        <f t="shared" si="2"/>
        <v>27100</v>
      </c>
      <c r="L32" s="89">
        <f t="shared" si="2"/>
        <v>114958</v>
      </c>
      <c r="M32" s="89">
        <f t="shared" si="2"/>
        <v>17513</v>
      </c>
      <c r="N32" s="89">
        <f t="shared" si="2"/>
        <v>80112</v>
      </c>
      <c r="O32" s="89">
        <f t="shared" si="2"/>
        <v>16278</v>
      </c>
      <c r="P32" s="89">
        <f t="shared" si="2"/>
        <v>80341</v>
      </c>
      <c r="Q32" s="89">
        <f t="shared" si="2"/>
        <v>1</v>
      </c>
      <c r="R32" s="89">
        <f t="shared" si="2"/>
        <v>0</v>
      </c>
      <c r="S32" s="89">
        <f t="shared" si="2"/>
        <v>0</v>
      </c>
      <c r="T32" s="89">
        <f t="shared" si="2"/>
        <v>0</v>
      </c>
      <c r="U32" s="89">
        <f t="shared" si="2"/>
        <v>1874</v>
      </c>
      <c r="V32" s="89">
        <f t="shared" si="2"/>
        <v>8645</v>
      </c>
      <c r="W32" s="89">
        <f t="shared" si="2"/>
        <v>1854</v>
      </c>
      <c r="X32" s="89">
        <f t="shared" si="2"/>
        <v>8565</v>
      </c>
      <c r="Y32" s="89">
        <f t="shared" si="2"/>
        <v>0</v>
      </c>
      <c r="Z32" s="89">
        <f t="shared" si="2"/>
        <v>0</v>
      </c>
      <c r="AA32" s="89">
        <f t="shared" si="2"/>
        <v>0</v>
      </c>
      <c r="AB32" s="89">
        <f t="shared" si="2"/>
        <v>0</v>
      </c>
      <c r="AC32" s="89">
        <f t="shared" si="2"/>
        <v>24055</v>
      </c>
      <c r="AD32" s="89">
        <f t="shared" si="2"/>
        <v>167617</v>
      </c>
      <c r="AE32" s="89">
        <f t="shared" si="2"/>
        <v>11660</v>
      </c>
      <c r="AF32" s="89">
        <f t="shared" si="2"/>
        <v>135060</v>
      </c>
      <c r="AG32" s="89">
        <f t="shared" si="2"/>
        <v>494725.92</v>
      </c>
      <c r="AH32" s="90">
        <f>AG32/$D32*100</f>
        <v>59.226057621169424</v>
      </c>
    </row>
    <row r="33" spans="1:3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5"/>
      <c r="O33" s="5"/>
      <c r="P33" s="5"/>
      <c r="Q33" s="12"/>
      <c r="R33" s="5"/>
      <c r="S33" s="5"/>
      <c r="T33" s="5"/>
      <c r="U33" s="12"/>
      <c r="V33" s="5"/>
      <c r="W33" s="5"/>
      <c r="X33" s="5"/>
      <c r="Y33" s="12"/>
      <c r="Z33" s="5"/>
      <c r="AA33" s="5"/>
      <c r="AB33" s="5"/>
      <c r="AC33" s="12"/>
      <c r="AD33" s="5"/>
      <c r="AE33" s="5"/>
      <c r="AF33" s="5"/>
      <c r="AG33" s="5"/>
      <c r="AH33" s="5"/>
    </row>
    <row r="34" spans="1:34" x14ac:dyDescent="0.25">
      <c r="A34" s="5" t="s">
        <v>21</v>
      </c>
      <c r="B34" s="5"/>
      <c r="C34" s="5"/>
      <c r="D34" s="5"/>
      <c r="E34" s="5"/>
      <c r="F34" s="5"/>
      <c r="G34" s="12"/>
      <c r="H34" s="1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</sheetData>
  <mergeCells count="37">
    <mergeCell ref="AC9:AC10"/>
    <mergeCell ref="AD9:AD10"/>
    <mergeCell ref="AE9:AF9"/>
    <mergeCell ref="AG9:AG10"/>
    <mergeCell ref="AH9:AH10"/>
    <mergeCell ref="U9:U10"/>
    <mergeCell ref="V9:V10"/>
    <mergeCell ref="W9:X9"/>
    <mergeCell ref="Y9:Y10"/>
    <mergeCell ref="Z9:Z10"/>
    <mergeCell ref="AA9:AB9"/>
    <mergeCell ref="M9:M10"/>
    <mergeCell ref="N9:N10"/>
    <mergeCell ref="O9:P9"/>
    <mergeCell ref="Q9:Q10"/>
    <mergeCell ref="R9:R10"/>
    <mergeCell ref="S9:T9"/>
    <mergeCell ref="M8:P8"/>
    <mergeCell ref="Q8:T8"/>
    <mergeCell ref="U8:X8"/>
    <mergeCell ref="Y8:AB8"/>
    <mergeCell ref="E9:E10"/>
    <mergeCell ref="F9:F10"/>
    <mergeCell ref="G9:H9"/>
    <mergeCell ref="I9:I10"/>
    <mergeCell ref="J9:J10"/>
    <mergeCell ref="K9:L9"/>
    <mergeCell ref="A3:AH3"/>
    <mergeCell ref="A7:A10"/>
    <mergeCell ref="B7:B10"/>
    <mergeCell ref="C7:C10"/>
    <mergeCell ref="D7:D10"/>
    <mergeCell ref="E7:AB7"/>
    <mergeCell ref="AC7:AF8"/>
    <mergeCell ref="AG7:AH8"/>
    <mergeCell ref="E8:H8"/>
    <mergeCell ref="I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2018-10-17T03:26:01Z</dcterms:created>
  <dcterms:modified xsi:type="dcterms:W3CDTF">2018-10-17T04:03:25Z</dcterms:modified>
</cp:coreProperties>
</file>