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20730" windowHeight="11520" activeTab="0"/>
  </bookViews>
  <sheets>
    <sheet name="58" sheetId="1" r:id="rId1"/>
  </sheets>
  <externalReferences>
    <externalReference r:id="rId4"/>
  </externalReferences>
  <definedNames>
    <definedName name="_xlnm.Print_Area" localSheetId="0">'58'!$A$1:$M$33</definedName>
  </definedNames>
  <calcPr fullCalcOnLoad="1"/>
</workbook>
</file>

<file path=xl/sharedStrings.xml><?xml version="1.0" encoding="utf-8"?>
<sst xmlns="http://schemas.openxmlformats.org/spreadsheetml/2006/main" count="32" uniqueCount="24">
  <si>
    <t>TABEL 58</t>
  </si>
  <si>
    <t>NO</t>
  </si>
  <si>
    <t xml:space="preserve">KECAMATAN </t>
  </si>
  <si>
    <t>PUSKESMAS</t>
  </si>
  <si>
    <t>JUMLAH SELURUH RUMAH</t>
  </si>
  <si>
    <t>RUMAH MEMENUHI SYARAT (RUMAH SEHAT)</t>
  </si>
  <si>
    <t>JUMLAH RUMAH YANG BELUM MEMENUHI SYARAT</t>
  </si>
  <si>
    <t>RUMAH DIBINA</t>
  </si>
  <si>
    <t>RUMAH DIBINA MEMENUHI SYARAT</t>
  </si>
  <si>
    <t>JUMLAH</t>
  </si>
  <si>
    <t>%</t>
  </si>
  <si>
    <t>389,00</t>
  </si>
  <si>
    <t>30,80</t>
  </si>
  <si>
    <t>92,00</t>
  </si>
  <si>
    <t>84,00</t>
  </si>
  <si>
    <t>80,50</t>
  </si>
  <si>
    <t>581,00</t>
  </si>
  <si>
    <t>21,30</t>
  </si>
  <si>
    <t>95.500</t>
  </si>
  <si>
    <t>JUMLAH (KAB/KOTA)</t>
  </si>
  <si>
    <t>Sumber: Seksi Penyehatan Lingkungan</t>
  </si>
  <si>
    <t>Persentase Rumah Sehat Menurut Kecamatan Dan Puskesmas Kab Kudus Tahun 2016</t>
  </si>
  <si>
    <t>Kabupaten Kudus</t>
  </si>
  <si>
    <t>Tahun 2016</t>
  </si>
</sst>
</file>

<file path=xl/styles.xml><?xml version="1.0" encoding="utf-8"?>
<styleSheet xmlns="http://schemas.openxmlformats.org/spreadsheetml/2006/main">
  <numFmts count="1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#,##0.00\ ;&quot; (&quot;#,##0.00\);&quot; -&quot;#\ ;@\ "/>
    <numFmt numFmtId="173" formatCode="&quot;$&quot;#,##0_);[Red]\(&quot;$&quot;#,##0\)"/>
    <numFmt numFmtId="174" formatCode="&quot;$&quot;#,##0.00_);[Red]\(&quot;$&quot;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</borders>
  <cellStyleXfs count="9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2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quotePrefix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wrapText="1"/>
    </xf>
    <xf numFmtId="41" fontId="2" fillId="33" borderId="16" xfId="43" applyFont="1" applyFill="1" applyBorder="1" applyAlignment="1">
      <alignment wrapText="1"/>
    </xf>
    <xf numFmtId="2" fontId="2" fillId="33" borderId="16" xfId="43" applyNumberFormat="1" applyFont="1" applyFill="1" applyBorder="1" applyAlignment="1">
      <alignment wrapText="1"/>
    </xf>
    <xf numFmtId="1" fontId="2" fillId="33" borderId="16" xfId="43" applyNumberFormat="1" applyFont="1" applyFill="1" applyBorder="1" applyAlignment="1">
      <alignment wrapText="1"/>
    </xf>
    <xf numFmtId="41" fontId="2" fillId="0" borderId="0" xfId="0" applyNumberFormat="1" applyFont="1" applyBorder="1" applyAlignment="1">
      <alignment wrapText="1"/>
    </xf>
    <xf numFmtId="1" fontId="2" fillId="33" borderId="14" xfId="43" applyNumberFormat="1" applyFont="1" applyFill="1" applyBorder="1" applyAlignment="1">
      <alignment wrapText="1"/>
    </xf>
    <xf numFmtId="1" fontId="2" fillId="33" borderId="16" xfId="43" applyNumberFormat="1" applyFont="1" applyFill="1" applyBorder="1" applyAlignment="1" quotePrefix="1">
      <alignment horizontal="right" wrapText="1"/>
    </xf>
    <xf numFmtId="2" fontId="2" fillId="33" borderId="16" xfId="43" applyNumberFormat="1" applyFont="1" applyFill="1" applyBorder="1" applyAlignment="1" quotePrefix="1">
      <alignment horizontal="right" wrapText="1"/>
    </xf>
    <xf numFmtId="1" fontId="2" fillId="33" borderId="16" xfId="43" applyNumberFormat="1" applyFont="1" applyFill="1" applyBorder="1" applyAlignment="1">
      <alignment horizontal="right" wrapText="1"/>
    </xf>
    <xf numFmtId="41" fontId="2" fillId="33" borderId="16" xfId="43" applyFont="1" applyFill="1" applyBorder="1" applyAlignment="1">
      <alignment horizontal="right" wrapText="1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wrapText="1"/>
    </xf>
    <xf numFmtId="41" fontId="2" fillId="33" borderId="20" xfId="43" applyFont="1" applyFill="1" applyBorder="1" applyAlignment="1">
      <alignment wrapText="1"/>
    </xf>
    <xf numFmtId="2" fontId="2" fillId="33" borderId="20" xfId="43" applyNumberFormat="1" applyFont="1" applyFill="1" applyBorder="1" applyAlignment="1">
      <alignment wrapText="1"/>
    </xf>
    <xf numFmtId="1" fontId="2" fillId="33" borderId="20" xfId="43" applyNumberFormat="1" applyFont="1" applyFill="1" applyBorder="1" applyAlignment="1">
      <alignment wrapText="1"/>
    </xf>
    <xf numFmtId="41" fontId="2" fillId="33" borderId="14" xfId="43" applyFont="1" applyFill="1" applyBorder="1" applyAlignment="1">
      <alignment wrapText="1"/>
    </xf>
    <xf numFmtId="2" fontId="2" fillId="33" borderId="14" xfId="43" applyNumberFormat="1" applyFont="1" applyFill="1" applyBorder="1" applyAlignment="1">
      <alignment wrapText="1"/>
    </xf>
    <xf numFmtId="0" fontId="2" fillId="33" borderId="21" xfId="0" applyFont="1" applyFill="1" applyBorder="1" applyAlignment="1">
      <alignment horizontal="centerContinuous" vertical="center"/>
    </xf>
    <xf numFmtId="0" fontId="2" fillId="33" borderId="22" xfId="0" applyFont="1" applyFill="1" applyBorder="1" applyAlignment="1">
      <alignment horizontal="centerContinuous" vertical="center"/>
    </xf>
    <xf numFmtId="0" fontId="2" fillId="33" borderId="23" xfId="0" applyFont="1" applyFill="1" applyBorder="1" applyAlignment="1">
      <alignment horizontal="centerContinuous" vertical="center"/>
    </xf>
    <xf numFmtId="0" fontId="2" fillId="33" borderId="15" xfId="0" applyFont="1" applyFill="1" applyBorder="1" applyAlignment="1">
      <alignment horizontal="centerContinuous" vertical="center"/>
    </xf>
    <xf numFmtId="0" fontId="2" fillId="33" borderId="24" xfId="0" applyFont="1" applyFill="1" applyBorder="1" applyAlignment="1">
      <alignment horizontal="centerContinuous" vertical="center"/>
    </xf>
    <xf numFmtId="0" fontId="2" fillId="33" borderId="15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quotePrefix="1">
      <alignment horizontal="left" vertical="center" wrapText="1"/>
    </xf>
    <xf numFmtId="0" fontId="2" fillId="0" borderId="0" xfId="0" applyFont="1" applyAlignment="1" quotePrefix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omma [0] 4" xfId="47"/>
    <cellStyle name="Comma [0] 5" xfId="48"/>
    <cellStyle name="Comma 10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7" xfId="56"/>
    <cellStyle name="Comma 18" xfId="57"/>
    <cellStyle name="Comma 19" xfId="58"/>
    <cellStyle name="Comma 2" xfId="59"/>
    <cellStyle name="Comma 2 2" xfId="60"/>
    <cellStyle name="Comma 20" xfId="61"/>
    <cellStyle name="Comma 21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cel Built-in Comma" xfId="72"/>
    <cellStyle name="Excel Built-in Normal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Millares [0]_Well Timing" xfId="82"/>
    <cellStyle name="Millares_Well Timing" xfId="83"/>
    <cellStyle name="Moneda [0]_Well Timing" xfId="84"/>
    <cellStyle name="Moneda_Well Timing" xfId="85"/>
    <cellStyle name="Neutral" xfId="86"/>
    <cellStyle name="Normal 2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mlah%20penderita%20dan%20kematian%20pada%20KLB%20menurut%20jenis%20kejadian%20luar%20bia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9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 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Prov)"/>
      <sheetName val="83 (Prov)"/>
      <sheetName val="84"/>
      <sheetName val="85"/>
      <sheetName val="86"/>
      <sheetName val="87"/>
      <sheetName val="88"/>
      <sheetName val="Sheet1"/>
    </sheetNames>
    <sheetDataSet>
      <sheetData sheetId="4">
        <row r="12">
          <cell r="A12">
            <v>1</v>
          </cell>
          <cell r="B12" t="str">
            <v> KALIWUNGU</v>
          </cell>
          <cell r="C12" t="str">
            <v>KALIWUNGU</v>
          </cell>
        </row>
        <row r="13">
          <cell r="A13">
            <v>2</v>
          </cell>
          <cell r="B13" t="str">
            <v> KALIWUNGU</v>
          </cell>
          <cell r="C13" t="str">
            <v>SIDOREKSO</v>
          </cell>
        </row>
        <row r="14">
          <cell r="A14">
            <v>3</v>
          </cell>
          <cell r="B14" t="str">
            <v> KOTA KUDUS</v>
          </cell>
          <cell r="C14" t="str">
            <v>WERGU WETAN</v>
          </cell>
        </row>
        <row r="15">
          <cell r="A15">
            <v>4</v>
          </cell>
          <cell r="B15" t="str">
            <v> KOTA KUDUS</v>
          </cell>
          <cell r="C15" t="str">
            <v>PURWOSARI</v>
          </cell>
        </row>
        <row r="16">
          <cell r="A16">
            <v>5</v>
          </cell>
          <cell r="B16" t="str">
            <v> KOTA KUDUS</v>
          </cell>
          <cell r="C16" t="str">
            <v>RENDENG</v>
          </cell>
        </row>
        <row r="17">
          <cell r="A17">
            <v>6</v>
          </cell>
          <cell r="C17" t="str">
            <v>JATI</v>
          </cell>
        </row>
        <row r="18">
          <cell r="A18">
            <v>7</v>
          </cell>
          <cell r="B18" t="str">
            <v> JATI</v>
          </cell>
          <cell r="C18" t="str">
            <v>NGEMBAL KULON</v>
          </cell>
        </row>
        <row r="19">
          <cell r="A19">
            <v>8</v>
          </cell>
          <cell r="B19" t="str">
            <v> UNDAAN</v>
          </cell>
          <cell r="C19" t="str">
            <v>UNDAAN</v>
          </cell>
        </row>
        <row r="20">
          <cell r="A20">
            <v>9</v>
          </cell>
          <cell r="B20" t="str">
            <v> UNDAAN</v>
          </cell>
          <cell r="C20" t="str">
            <v>NGEMPLAK</v>
          </cell>
        </row>
        <row r="21">
          <cell r="A21">
            <v>10</v>
          </cell>
          <cell r="B21" t="str">
            <v> MEJOBO</v>
          </cell>
          <cell r="C21" t="str">
            <v>MEJOBO</v>
          </cell>
        </row>
        <row r="22">
          <cell r="A22">
            <v>11</v>
          </cell>
          <cell r="B22" t="str">
            <v> MEJOBO</v>
          </cell>
          <cell r="C22" t="str">
            <v>JEPANG</v>
          </cell>
        </row>
        <row r="23">
          <cell r="A23">
            <v>12</v>
          </cell>
          <cell r="B23" t="str">
            <v> JEKULO</v>
          </cell>
          <cell r="C23" t="str">
            <v>JEKULO</v>
          </cell>
        </row>
        <row r="24">
          <cell r="A24">
            <v>13</v>
          </cell>
          <cell r="B24" t="str">
            <v> JEKULO</v>
          </cell>
          <cell r="C24" t="str">
            <v>TANJUNGREJO</v>
          </cell>
        </row>
        <row r="25">
          <cell r="A25">
            <v>14</v>
          </cell>
          <cell r="B25" t="str">
            <v> BAE</v>
          </cell>
          <cell r="C25" t="str">
            <v>BAE</v>
          </cell>
        </row>
        <row r="26">
          <cell r="A26">
            <v>15</v>
          </cell>
          <cell r="B26" t="str">
            <v> BAE</v>
          </cell>
          <cell r="C26" t="str">
            <v>DERSALAM</v>
          </cell>
        </row>
        <row r="27">
          <cell r="A27">
            <v>16</v>
          </cell>
          <cell r="B27" t="str">
            <v> GEBOG</v>
          </cell>
          <cell r="C27" t="str">
            <v>GRIBIG</v>
          </cell>
        </row>
        <row r="28">
          <cell r="A28">
            <v>17</v>
          </cell>
          <cell r="B28" t="str">
            <v> GEBOG</v>
          </cell>
          <cell r="C28" t="str">
            <v>GONDOSARI</v>
          </cell>
        </row>
        <row r="29">
          <cell r="A29">
            <v>18</v>
          </cell>
          <cell r="B29" t="str">
            <v>DAWE</v>
          </cell>
          <cell r="C29" t="str">
            <v>DAWE</v>
          </cell>
        </row>
        <row r="30">
          <cell r="A30">
            <v>19</v>
          </cell>
          <cell r="B30" t="str">
            <v>DAWE</v>
          </cell>
          <cell r="C30" t="str">
            <v>REJOSARI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2"/>
  <sheetViews>
    <sheetView tabSelected="1" zoomScale="80" zoomScaleNormal="80" zoomScalePageLayoutView="0" workbookViewId="0" topLeftCell="A1">
      <selection activeCell="F5" sqref="F5:J5"/>
    </sheetView>
  </sheetViews>
  <sheetFormatPr defaultColWidth="9.140625" defaultRowHeight="12.75"/>
  <cols>
    <col min="1" max="1" width="5.7109375" style="3" customWidth="1"/>
    <col min="2" max="3" width="20.7109375" style="3" customWidth="1"/>
    <col min="4" max="4" width="15.7109375" style="3" customWidth="1"/>
    <col min="5" max="5" width="24.7109375" style="3" customWidth="1"/>
    <col min="6" max="6" width="27.7109375" style="3" customWidth="1"/>
    <col min="7" max="7" width="15.7109375" style="3" customWidth="1"/>
    <col min="8" max="8" width="10.8515625" style="3" customWidth="1"/>
    <col min="9" max="9" width="12.140625" style="3" customWidth="1"/>
    <col min="10" max="10" width="22.28125" style="3" customWidth="1"/>
    <col min="11" max="11" width="19.57421875" style="3" customWidth="1"/>
    <col min="12" max="12" width="29.00390625" style="3" customWidth="1"/>
    <col min="13" max="13" width="26.7109375" style="3" customWidth="1"/>
    <col min="14" max="14" width="9.140625" style="3" customWidth="1"/>
    <col min="15" max="15" width="14.8515625" style="3" bestFit="1" customWidth="1"/>
    <col min="16" max="16384" width="9.140625" style="3" customWidth="1"/>
  </cols>
  <sheetData>
    <row r="1" spans="1:4" ht="15" customHeight="1">
      <c r="A1" s="41" t="s">
        <v>0</v>
      </c>
      <c r="B1" s="40"/>
      <c r="C1" s="2"/>
      <c r="D1" s="2"/>
    </row>
    <row r="2" spans="1:4" ht="15" customHeight="1">
      <c r="A2" s="1"/>
      <c r="B2" s="2"/>
      <c r="C2" s="2"/>
      <c r="D2" s="2"/>
    </row>
    <row r="3" spans="1:13" ht="15" customHeight="1">
      <c r="A3" s="42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" customHeight="1">
      <c r="A4" s="4"/>
      <c r="B4" s="4"/>
      <c r="C4" s="4"/>
      <c r="D4" s="4"/>
      <c r="F4" s="50" t="s">
        <v>22</v>
      </c>
      <c r="G4" s="50"/>
      <c r="H4" s="50"/>
      <c r="I4" s="50"/>
      <c r="J4" s="50"/>
      <c r="K4" s="4"/>
      <c r="L4" s="4"/>
      <c r="M4" s="4"/>
    </row>
    <row r="5" spans="2:13" ht="15" customHeight="1">
      <c r="B5" s="5"/>
      <c r="F5" s="50" t="s">
        <v>23</v>
      </c>
      <c r="G5" s="50"/>
      <c r="H5" s="50"/>
      <c r="I5" s="50"/>
      <c r="J5" s="50"/>
      <c r="K5" s="5"/>
      <c r="L5" s="5"/>
      <c r="M5" s="5"/>
    </row>
    <row r="6" spans="1:20" ht="15" customHeight="1" thickBot="1">
      <c r="A6" s="6"/>
      <c r="B6" s="7"/>
      <c r="C6" s="7"/>
      <c r="D6" s="7"/>
      <c r="E6" s="6"/>
      <c r="F6" s="6"/>
      <c r="G6" s="6"/>
      <c r="H6" s="6"/>
      <c r="I6" s="6"/>
      <c r="J6" s="6"/>
      <c r="K6" s="6"/>
      <c r="L6" s="6"/>
      <c r="M6" s="6"/>
      <c r="N6" s="8"/>
      <c r="O6" s="8"/>
      <c r="P6" s="8"/>
      <c r="Q6" s="8"/>
      <c r="R6" s="8"/>
      <c r="S6" s="8"/>
      <c r="T6" s="8"/>
    </row>
    <row r="7" spans="1:20" ht="15" customHeight="1">
      <c r="A7" s="43" t="s">
        <v>1</v>
      </c>
      <c r="B7" s="43" t="s">
        <v>2</v>
      </c>
      <c r="C7" s="46" t="s">
        <v>3</v>
      </c>
      <c r="D7" s="43" t="s">
        <v>4</v>
      </c>
      <c r="E7" s="33">
        <f>G5-1</f>
        <v>-1</v>
      </c>
      <c r="F7" s="34"/>
      <c r="G7" s="34"/>
      <c r="H7" s="33">
        <f>G5</f>
        <v>0</v>
      </c>
      <c r="I7" s="34"/>
      <c r="J7" s="34"/>
      <c r="K7" s="34"/>
      <c r="L7" s="34"/>
      <c r="M7" s="35"/>
      <c r="N7" s="8"/>
      <c r="O7" s="8"/>
      <c r="P7" s="8"/>
      <c r="Q7" s="8"/>
      <c r="R7" s="8"/>
      <c r="S7" s="8"/>
      <c r="T7" s="8"/>
    </row>
    <row r="8" spans="1:20" ht="40.5" customHeight="1">
      <c r="A8" s="44"/>
      <c r="B8" s="44"/>
      <c r="C8" s="47"/>
      <c r="D8" s="44"/>
      <c r="E8" s="38" t="s">
        <v>5</v>
      </c>
      <c r="F8" s="39"/>
      <c r="G8" s="49" t="s">
        <v>6</v>
      </c>
      <c r="H8" s="36" t="s">
        <v>7</v>
      </c>
      <c r="I8" s="37"/>
      <c r="J8" s="38" t="s">
        <v>8</v>
      </c>
      <c r="K8" s="39"/>
      <c r="L8" s="36" t="s">
        <v>5</v>
      </c>
      <c r="M8" s="37"/>
      <c r="N8" s="9"/>
      <c r="O8" s="8"/>
      <c r="P8" s="8"/>
      <c r="Q8" s="8"/>
      <c r="R8" s="8"/>
      <c r="S8" s="8"/>
      <c r="T8" s="8"/>
    </row>
    <row r="9" spans="1:20" ht="33.75" customHeight="1">
      <c r="A9" s="45"/>
      <c r="B9" s="45"/>
      <c r="C9" s="48"/>
      <c r="D9" s="45"/>
      <c r="E9" s="10" t="s">
        <v>9</v>
      </c>
      <c r="F9" s="11" t="s">
        <v>10</v>
      </c>
      <c r="G9" s="45"/>
      <c r="H9" s="12" t="s">
        <v>9</v>
      </c>
      <c r="I9" s="11" t="s">
        <v>10</v>
      </c>
      <c r="J9" s="12" t="s">
        <v>9</v>
      </c>
      <c r="K9" s="11" t="s">
        <v>10</v>
      </c>
      <c r="L9" s="10" t="s">
        <v>9</v>
      </c>
      <c r="M9" s="11" t="s">
        <v>10</v>
      </c>
      <c r="N9" s="9"/>
      <c r="O9" s="8"/>
      <c r="P9" s="8"/>
      <c r="Q9" s="8"/>
      <c r="R9" s="8"/>
      <c r="S9" s="8"/>
      <c r="T9" s="8"/>
    </row>
    <row r="10" spans="1:20" ht="15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9"/>
      <c r="O10" s="8"/>
      <c r="P10" s="8"/>
      <c r="Q10" s="8"/>
      <c r="R10" s="8"/>
      <c r="S10" s="8"/>
      <c r="T10" s="8"/>
    </row>
    <row r="11" spans="1:20" ht="15" customHeight="1">
      <c r="A11" s="15">
        <f>'[1]4'!A12</f>
        <v>1</v>
      </c>
      <c r="B11" s="15" t="str">
        <f>'[1]4'!B12</f>
        <v> KALIWUNGU</v>
      </c>
      <c r="C11" s="15" t="str">
        <f>'[1]4'!C12</f>
        <v>KALIWUNGU</v>
      </c>
      <c r="D11" s="15">
        <v>17112</v>
      </c>
      <c r="E11" s="16">
        <v>13902</v>
      </c>
      <c r="F11" s="17">
        <f>E11/D11*100</f>
        <v>81.24123422159887</v>
      </c>
      <c r="G11" s="18">
        <v>3210</v>
      </c>
      <c r="H11" s="16">
        <v>396</v>
      </c>
      <c r="I11" s="17">
        <f>H11/D11*100</f>
        <v>2.314165497896213</v>
      </c>
      <c r="J11" s="18">
        <v>356</v>
      </c>
      <c r="K11" s="17">
        <f>J11/H11*100</f>
        <v>89.8989898989899</v>
      </c>
      <c r="L11" s="16">
        <f>SUM(J11,E11)</f>
        <v>14258</v>
      </c>
      <c r="M11" s="17">
        <f>L11/D11*100</f>
        <v>83.3216456287985</v>
      </c>
      <c r="N11" s="9"/>
      <c r="O11" s="19"/>
      <c r="P11" s="8"/>
      <c r="Q11" s="8"/>
      <c r="R11" s="8"/>
      <c r="S11" s="8"/>
      <c r="T11" s="8"/>
    </row>
    <row r="12" spans="1:20" ht="15" customHeight="1">
      <c r="A12" s="15">
        <f>'[1]4'!A13</f>
        <v>2</v>
      </c>
      <c r="B12" s="15" t="str">
        <f>'[1]4'!B13</f>
        <v> KALIWUNGU</v>
      </c>
      <c r="C12" s="15" t="str">
        <f>'[1]4'!C13</f>
        <v>SIDOREKSO</v>
      </c>
      <c r="D12" s="15">
        <v>3158</v>
      </c>
      <c r="E12" s="16">
        <v>2891</v>
      </c>
      <c r="F12" s="17">
        <f aca="true" t="shared" si="0" ref="F12:F29">E12/D12*100</f>
        <v>91.5452818239392</v>
      </c>
      <c r="G12" s="18">
        <v>26700</v>
      </c>
      <c r="H12" s="16">
        <v>519</v>
      </c>
      <c r="I12" s="17">
        <f aca="true" t="shared" si="1" ref="I12:I30">H12/D12*100</f>
        <v>16.43445218492717</v>
      </c>
      <c r="J12" s="18">
        <v>472</v>
      </c>
      <c r="K12" s="17">
        <f>J12/H12*100</f>
        <v>90.94412331406551</v>
      </c>
      <c r="L12" s="16">
        <f aca="true" t="shared" si="2" ref="L12:L29">SUM(J12,E12)</f>
        <v>3363</v>
      </c>
      <c r="M12" s="17">
        <f aca="true" t="shared" si="3" ref="M12:M30">L12/D12*100</f>
        <v>106.49145028499049</v>
      </c>
      <c r="N12" s="9"/>
      <c r="O12" s="8"/>
      <c r="P12" s="8"/>
      <c r="Q12" s="8"/>
      <c r="R12" s="8"/>
      <c r="S12" s="8"/>
      <c r="T12" s="8"/>
    </row>
    <row r="13" spans="1:20" ht="15" customHeight="1">
      <c r="A13" s="15">
        <f>'[1]4'!A14</f>
        <v>3</v>
      </c>
      <c r="B13" s="15" t="str">
        <f>'[1]4'!B14</f>
        <v> KOTA KUDUS</v>
      </c>
      <c r="C13" s="15" t="str">
        <f>'[1]4'!C14</f>
        <v>WERGU WETAN</v>
      </c>
      <c r="D13" s="15">
        <v>7248</v>
      </c>
      <c r="E13" s="16">
        <v>6175</v>
      </c>
      <c r="F13" s="17">
        <f t="shared" si="0"/>
        <v>85.19591611479028</v>
      </c>
      <c r="G13" s="18">
        <v>13200</v>
      </c>
      <c r="H13" s="16">
        <v>94</v>
      </c>
      <c r="I13" s="17">
        <f t="shared" si="1"/>
        <v>1.2969094922737308</v>
      </c>
      <c r="J13" s="18">
        <v>38</v>
      </c>
      <c r="K13" s="17">
        <f aca="true" t="shared" si="4" ref="K13:K29">J13/H13*100</f>
        <v>40.42553191489361</v>
      </c>
      <c r="L13" s="16">
        <f t="shared" si="2"/>
        <v>6213</v>
      </c>
      <c r="M13" s="17">
        <f t="shared" si="3"/>
        <v>85.72019867549669</v>
      </c>
      <c r="N13" s="9"/>
      <c r="O13" s="19"/>
      <c r="P13" s="8"/>
      <c r="Q13" s="8"/>
      <c r="R13" s="8"/>
      <c r="S13" s="8"/>
      <c r="T13" s="8"/>
    </row>
    <row r="14" spans="1:20" ht="15" customHeight="1">
      <c r="A14" s="15">
        <f>'[1]4'!A15</f>
        <v>4</v>
      </c>
      <c r="B14" s="15" t="str">
        <f>'[1]4'!B15</f>
        <v> KOTA KUDUS</v>
      </c>
      <c r="C14" s="15" t="str">
        <f>'[1]4'!C15</f>
        <v>PURWOSARI</v>
      </c>
      <c r="D14" s="15">
        <v>7134</v>
      </c>
      <c r="E14" s="16">
        <v>6327</v>
      </c>
      <c r="F14" s="17">
        <f t="shared" si="0"/>
        <v>88.68797308662741</v>
      </c>
      <c r="G14" s="18">
        <v>807</v>
      </c>
      <c r="H14" s="16">
        <v>624</v>
      </c>
      <c r="I14" s="17">
        <f t="shared" si="1"/>
        <v>8.746846089150546</v>
      </c>
      <c r="J14" s="18">
        <v>519</v>
      </c>
      <c r="K14" s="17">
        <f t="shared" si="4"/>
        <v>83.17307692307693</v>
      </c>
      <c r="L14" s="16">
        <f t="shared" si="2"/>
        <v>6846</v>
      </c>
      <c r="M14" s="17">
        <f t="shared" si="3"/>
        <v>95.96299411269975</v>
      </c>
      <c r="N14" s="9"/>
      <c r="O14" s="8"/>
      <c r="P14" s="8"/>
      <c r="Q14" s="8"/>
      <c r="R14" s="8"/>
      <c r="S14" s="8"/>
      <c r="T14" s="8"/>
    </row>
    <row r="15" spans="1:20" ht="15" customHeight="1">
      <c r="A15" s="15">
        <f>'[1]4'!A16</f>
        <v>5</v>
      </c>
      <c r="B15" s="15" t="str">
        <f>'[1]4'!B16</f>
        <v> KOTA KUDUS</v>
      </c>
      <c r="C15" s="15" t="str">
        <f>'[1]4'!C16</f>
        <v>RENDENG</v>
      </c>
      <c r="D15" s="15">
        <v>8609</v>
      </c>
      <c r="E15" s="16">
        <v>6217</v>
      </c>
      <c r="F15" s="17">
        <f>E15/D15*100</f>
        <v>72.21512370774771</v>
      </c>
      <c r="G15" s="20">
        <v>2392</v>
      </c>
      <c r="H15" s="16">
        <v>795</v>
      </c>
      <c r="I15" s="17">
        <f t="shared" si="1"/>
        <v>9.234522011848066</v>
      </c>
      <c r="J15" s="18">
        <v>790</v>
      </c>
      <c r="K15" s="17">
        <f t="shared" si="4"/>
        <v>99.37106918238993</v>
      </c>
      <c r="L15" s="16">
        <v>6232</v>
      </c>
      <c r="M15" s="17">
        <f t="shared" si="3"/>
        <v>72.38935997212221</v>
      </c>
      <c r="N15" s="9"/>
      <c r="O15" s="8"/>
      <c r="P15" s="8"/>
      <c r="Q15" s="8"/>
      <c r="R15" s="8"/>
      <c r="S15" s="8"/>
      <c r="T15" s="8"/>
    </row>
    <row r="16" spans="1:20" ht="15" customHeight="1">
      <c r="A16" s="15">
        <f>'[1]4'!A17</f>
        <v>6</v>
      </c>
      <c r="B16" s="15" t="str">
        <f>'[1]4'!C17</f>
        <v>JATI</v>
      </c>
      <c r="C16" s="15" t="str">
        <f>'[1]4'!C17</f>
        <v>JATI</v>
      </c>
      <c r="D16" s="15">
        <v>14278</v>
      </c>
      <c r="E16" s="16">
        <v>10896</v>
      </c>
      <c r="F16" s="17">
        <f t="shared" si="0"/>
        <v>76.31320913293177</v>
      </c>
      <c r="G16" s="18">
        <v>3409</v>
      </c>
      <c r="H16" s="16">
        <v>6497</v>
      </c>
      <c r="I16" s="17">
        <f t="shared" si="1"/>
        <v>45.50357192884157</v>
      </c>
      <c r="J16" s="18">
        <v>4166</v>
      </c>
      <c r="K16" s="17">
        <f>J16/H16*100</f>
        <v>64.12190241649992</v>
      </c>
      <c r="L16" s="16">
        <f t="shared" si="2"/>
        <v>15062</v>
      </c>
      <c r="M16" s="17">
        <f t="shared" si="3"/>
        <v>105.49096512116543</v>
      </c>
      <c r="N16" s="9"/>
      <c r="O16" s="19"/>
      <c r="P16" s="8"/>
      <c r="Q16" s="8"/>
      <c r="R16" s="8"/>
      <c r="S16" s="8"/>
      <c r="T16" s="8"/>
    </row>
    <row r="17" spans="1:20" ht="15" customHeight="1">
      <c r="A17" s="15">
        <f>'[1]4'!A18</f>
        <v>7</v>
      </c>
      <c r="B17" s="15" t="str">
        <f>'[1]4'!B18</f>
        <v> JATI</v>
      </c>
      <c r="C17" s="15" t="str">
        <f>'[1]4'!C18</f>
        <v>NGEMBAL KULON</v>
      </c>
      <c r="D17" s="15">
        <v>11734</v>
      </c>
      <c r="E17" s="16">
        <v>10288</v>
      </c>
      <c r="F17" s="17">
        <f t="shared" si="0"/>
        <v>87.67683654337823</v>
      </c>
      <c r="G17" s="18">
        <v>1446</v>
      </c>
      <c r="H17" s="16">
        <v>630</v>
      </c>
      <c r="I17" s="17">
        <f t="shared" si="1"/>
        <v>5.3690131242543035</v>
      </c>
      <c r="J17" s="18">
        <v>546</v>
      </c>
      <c r="K17" s="17">
        <f t="shared" si="4"/>
        <v>86.66666666666667</v>
      </c>
      <c r="L17" s="16">
        <v>10834</v>
      </c>
      <c r="M17" s="17">
        <f t="shared" si="3"/>
        <v>92.32998125106529</v>
      </c>
      <c r="N17" s="9"/>
      <c r="O17" s="8"/>
      <c r="P17" s="8"/>
      <c r="Q17" s="8"/>
      <c r="R17" s="8"/>
      <c r="S17" s="8"/>
      <c r="T17" s="8"/>
    </row>
    <row r="18" spans="1:20" ht="15" customHeight="1">
      <c r="A18" s="15">
        <f>'[1]4'!A19</f>
        <v>8</v>
      </c>
      <c r="B18" s="15" t="str">
        <f>'[1]4'!B19</f>
        <v> UNDAAN</v>
      </c>
      <c r="C18" s="15" t="str">
        <f>'[1]4'!C19</f>
        <v>UNDAAN</v>
      </c>
      <c r="D18" s="15">
        <v>12386</v>
      </c>
      <c r="E18" s="16">
        <v>9269</v>
      </c>
      <c r="F18" s="17">
        <f t="shared" si="0"/>
        <v>74.83449055385111</v>
      </c>
      <c r="G18" s="18">
        <v>3117</v>
      </c>
      <c r="H18" s="16">
        <v>800</v>
      </c>
      <c r="I18" s="17">
        <f t="shared" si="1"/>
        <v>6.458905215565962</v>
      </c>
      <c r="J18" s="18">
        <v>588</v>
      </c>
      <c r="K18" s="17">
        <f t="shared" si="4"/>
        <v>73.5</v>
      </c>
      <c r="L18" s="16">
        <f t="shared" si="2"/>
        <v>9857</v>
      </c>
      <c r="M18" s="17">
        <f t="shared" si="3"/>
        <v>79.5817858872921</v>
      </c>
      <c r="N18" s="9"/>
      <c r="O18" s="19"/>
      <c r="P18" s="8"/>
      <c r="Q18" s="8"/>
      <c r="R18" s="8"/>
      <c r="S18" s="8"/>
      <c r="T18" s="8"/>
    </row>
    <row r="19" spans="1:20" ht="15" customHeight="1">
      <c r="A19" s="15">
        <f>'[1]4'!A20</f>
        <v>9</v>
      </c>
      <c r="B19" s="15" t="str">
        <f>'[1]4'!B20</f>
        <v> UNDAAN</v>
      </c>
      <c r="C19" s="15" t="str">
        <f>'[1]4'!C20</f>
        <v>NGEMPLAK</v>
      </c>
      <c r="D19" s="15">
        <v>6732</v>
      </c>
      <c r="E19" s="16">
        <v>4823</v>
      </c>
      <c r="F19" s="17">
        <f t="shared" si="0"/>
        <v>71.64289958407606</v>
      </c>
      <c r="G19" s="18">
        <v>1909</v>
      </c>
      <c r="H19" s="16">
        <v>672</v>
      </c>
      <c r="I19" s="17">
        <f t="shared" si="1"/>
        <v>9.982174688057041</v>
      </c>
      <c r="J19" s="18">
        <v>360</v>
      </c>
      <c r="K19" s="17">
        <f t="shared" si="4"/>
        <v>53.57142857142857</v>
      </c>
      <c r="L19" s="16">
        <f t="shared" si="2"/>
        <v>5183</v>
      </c>
      <c r="M19" s="17">
        <f t="shared" si="3"/>
        <v>76.99049316696376</v>
      </c>
      <c r="N19" s="9"/>
      <c r="O19" s="8"/>
      <c r="P19" s="8"/>
      <c r="Q19" s="8"/>
      <c r="R19" s="8"/>
      <c r="S19" s="8"/>
      <c r="T19" s="8"/>
    </row>
    <row r="20" spans="1:20" ht="15" customHeight="1">
      <c r="A20" s="15">
        <f>'[1]4'!A21</f>
        <v>10</v>
      </c>
      <c r="B20" s="15" t="str">
        <f>'[1]4'!B21</f>
        <v> MEJOBO</v>
      </c>
      <c r="C20" s="15" t="str">
        <f>'[1]4'!C21</f>
        <v>MEJOBO</v>
      </c>
      <c r="D20" s="15">
        <v>7843</v>
      </c>
      <c r="E20" s="16">
        <v>6279</v>
      </c>
      <c r="F20" s="17">
        <f t="shared" si="0"/>
        <v>80.05865102639295</v>
      </c>
      <c r="G20" s="18">
        <v>1564</v>
      </c>
      <c r="H20" s="16">
        <v>505</v>
      </c>
      <c r="I20" s="17">
        <f t="shared" si="1"/>
        <v>6.438862680096902</v>
      </c>
      <c r="J20" s="18">
        <v>380</v>
      </c>
      <c r="K20" s="17">
        <f t="shared" si="4"/>
        <v>75.24752475247524</v>
      </c>
      <c r="L20" s="16">
        <f t="shared" si="2"/>
        <v>6659</v>
      </c>
      <c r="M20" s="17">
        <f t="shared" si="3"/>
        <v>84.90373581537676</v>
      </c>
      <c r="N20" s="9"/>
      <c r="O20" s="19"/>
      <c r="P20" s="8"/>
      <c r="Q20" s="8"/>
      <c r="R20" s="8"/>
      <c r="S20" s="8"/>
      <c r="T20" s="8"/>
    </row>
    <row r="21" spans="1:20" ht="15" customHeight="1">
      <c r="A21" s="15">
        <f>'[1]4'!A22</f>
        <v>11</v>
      </c>
      <c r="B21" s="15" t="str">
        <f>'[1]4'!B22</f>
        <v> MEJOBO</v>
      </c>
      <c r="C21" s="15" t="str">
        <f>'[1]4'!C22</f>
        <v>JEPANG</v>
      </c>
      <c r="D21" s="15">
        <v>9269</v>
      </c>
      <c r="E21" s="16">
        <v>7716</v>
      </c>
      <c r="F21" s="17">
        <f t="shared" si="0"/>
        <v>83.24522602222461</v>
      </c>
      <c r="G21" s="18">
        <v>1533</v>
      </c>
      <c r="H21" s="16">
        <v>1800</v>
      </c>
      <c r="I21" s="17">
        <f t="shared" si="1"/>
        <v>19.419570611716473</v>
      </c>
      <c r="J21" s="18">
        <v>1800</v>
      </c>
      <c r="K21" s="17">
        <f t="shared" si="4"/>
        <v>100</v>
      </c>
      <c r="L21" s="16">
        <f t="shared" si="2"/>
        <v>9516</v>
      </c>
      <c r="M21" s="17">
        <f t="shared" si="3"/>
        <v>102.66479663394111</v>
      </c>
      <c r="N21" s="9"/>
      <c r="O21" s="8"/>
      <c r="P21" s="8"/>
      <c r="Q21" s="8"/>
      <c r="R21" s="8"/>
      <c r="S21" s="8"/>
      <c r="T21" s="8"/>
    </row>
    <row r="22" spans="1:20" ht="15" customHeight="1">
      <c r="A22" s="15">
        <f>'[1]4'!A23</f>
        <v>12</v>
      </c>
      <c r="B22" s="15" t="str">
        <f>'[1]4'!B23</f>
        <v> JEKULO</v>
      </c>
      <c r="C22" s="15" t="str">
        <f>'[1]4'!C23</f>
        <v>JEKULO</v>
      </c>
      <c r="D22" s="15">
        <v>2428</v>
      </c>
      <c r="E22" s="16">
        <v>1423</v>
      </c>
      <c r="F22" s="17">
        <v>79</v>
      </c>
      <c r="G22" s="21" t="s">
        <v>11</v>
      </c>
      <c r="H22" s="16">
        <v>120</v>
      </c>
      <c r="I22" s="22" t="s">
        <v>12</v>
      </c>
      <c r="J22" s="23">
        <v>110</v>
      </c>
      <c r="K22" s="22" t="s">
        <v>13</v>
      </c>
      <c r="L22" s="24">
        <v>2039</v>
      </c>
      <c r="M22" s="22" t="s">
        <v>14</v>
      </c>
      <c r="N22" s="9"/>
      <c r="O22" s="19"/>
      <c r="P22" s="8"/>
      <c r="Q22" s="8"/>
      <c r="R22" s="8"/>
      <c r="S22" s="8"/>
      <c r="T22" s="8"/>
    </row>
    <row r="23" spans="1:20" ht="15" customHeight="1">
      <c r="A23" s="15">
        <f>'[1]4'!A24</f>
        <v>13</v>
      </c>
      <c r="B23" s="15" t="str">
        <f>'[1]4'!B24</f>
        <v> JEKULO</v>
      </c>
      <c r="C23" s="15" t="str">
        <f>'[1]4'!C24</f>
        <v>TANJUNGREJO</v>
      </c>
      <c r="D23" s="15">
        <v>2878</v>
      </c>
      <c r="E23" s="16">
        <v>2317</v>
      </c>
      <c r="F23" s="22" t="s">
        <v>15</v>
      </c>
      <c r="G23" s="21" t="s">
        <v>16</v>
      </c>
      <c r="H23" s="24">
        <v>120</v>
      </c>
      <c r="I23" s="22" t="s">
        <v>17</v>
      </c>
      <c r="J23" s="23">
        <v>114</v>
      </c>
      <c r="K23" s="22" t="s">
        <v>18</v>
      </c>
      <c r="L23" s="24">
        <v>2317</v>
      </c>
      <c r="M23" s="22" t="s">
        <v>15</v>
      </c>
      <c r="N23" s="9"/>
      <c r="O23" s="8"/>
      <c r="P23" s="8"/>
      <c r="Q23" s="8"/>
      <c r="R23" s="8"/>
      <c r="S23" s="8"/>
      <c r="T23" s="8"/>
    </row>
    <row r="24" spans="1:20" ht="15" customHeight="1">
      <c r="A24" s="15">
        <f>'[1]4'!A25</f>
        <v>14</v>
      </c>
      <c r="B24" s="15" t="str">
        <f>'[1]4'!B25</f>
        <v> BAE</v>
      </c>
      <c r="C24" s="15" t="str">
        <f>'[1]4'!C25</f>
        <v>BAE</v>
      </c>
      <c r="D24" s="15">
        <v>7795</v>
      </c>
      <c r="E24" s="16">
        <v>6752</v>
      </c>
      <c r="F24" s="17">
        <f t="shared" si="0"/>
        <v>86.61962796664528</v>
      </c>
      <c r="G24" s="18">
        <v>1043</v>
      </c>
      <c r="H24" s="16">
        <v>460</v>
      </c>
      <c r="I24" s="17">
        <f t="shared" si="1"/>
        <v>5.9012187299551</v>
      </c>
      <c r="J24" s="18">
        <v>359</v>
      </c>
      <c r="K24" s="17">
        <f>J24/H24*100</f>
        <v>78.04347826086956</v>
      </c>
      <c r="L24" s="16">
        <f t="shared" si="2"/>
        <v>7111</v>
      </c>
      <c r="M24" s="17">
        <f>L24/D24*100</f>
        <v>91.22514432328416</v>
      </c>
      <c r="N24" s="9"/>
      <c r="O24" s="19"/>
      <c r="P24" s="8"/>
      <c r="Q24" s="8"/>
      <c r="R24" s="8"/>
      <c r="S24" s="8"/>
      <c r="T24" s="8"/>
    </row>
    <row r="25" spans="1:20" ht="15" customHeight="1">
      <c r="A25" s="15">
        <f>'[1]4'!A26</f>
        <v>15</v>
      </c>
      <c r="B25" s="15" t="str">
        <f>'[1]4'!B26</f>
        <v> BAE</v>
      </c>
      <c r="C25" s="15" t="str">
        <f>'[1]4'!C26</f>
        <v>DERSALAM</v>
      </c>
      <c r="D25" s="15">
        <v>6363</v>
      </c>
      <c r="E25" s="16">
        <v>985</v>
      </c>
      <c r="F25" s="17">
        <f t="shared" si="0"/>
        <v>15.48011944051548</v>
      </c>
      <c r="G25" s="18">
        <v>737</v>
      </c>
      <c r="H25" s="16">
        <v>260</v>
      </c>
      <c r="I25" s="17">
        <f t="shared" si="1"/>
        <v>4.086122898004086</v>
      </c>
      <c r="J25" s="18">
        <v>245</v>
      </c>
      <c r="K25" s="17">
        <f t="shared" si="4"/>
        <v>94.23076923076923</v>
      </c>
      <c r="L25" s="16">
        <f t="shared" si="2"/>
        <v>1230</v>
      </c>
      <c r="M25" s="17">
        <f t="shared" si="3"/>
        <v>19.330504479019332</v>
      </c>
      <c r="N25" s="9"/>
      <c r="O25" s="8"/>
      <c r="P25" s="8"/>
      <c r="Q25" s="8"/>
      <c r="R25" s="8"/>
      <c r="S25" s="8"/>
      <c r="T25" s="8"/>
    </row>
    <row r="26" spans="1:20" ht="15" customHeight="1">
      <c r="A26" s="15">
        <f>'[1]4'!A27</f>
        <v>16</v>
      </c>
      <c r="B26" s="15" t="str">
        <f>'[1]4'!B27</f>
        <v> GEBOG</v>
      </c>
      <c r="C26" s="15" t="str">
        <f>'[1]4'!C27</f>
        <v>GRIBIG</v>
      </c>
      <c r="D26" s="15">
        <v>14059</v>
      </c>
      <c r="E26" s="16">
        <v>10827</v>
      </c>
      <c r="F26" s="17">
        <f t="shared" si="0"/>
        <v>77.01116722384238</v>
      </c>
      <c r="G26" s="18">
        <v>2040</v>
      </c>
      <c r="H26" s="16">
        <v>408</v>
      </c>
      <c r="I26" s="17">
        <f t="shared" si="1"/>
        <v>2.902055622732769</v>
      </c>
      <c r="J26" s="18">
        <v>325</v>
      </c>
      <c r="K26" s="17">
        <f t="shared" si="4"/>
        <v>79.65686274509804</v>
      </c>
      <c r="L26" s="16">
        <f t="shared" si="2"/>
        <v>11152</v>
      </c>
      <c r="M26" s="17">
        <f t="shared" si="3"/>
        <v>79.32285368802901</v>
      </c>
      <c r="N26" s="9"/>
      <c r="O26" s="19"/>
      <c r="P26" s="8"/>
      <c r="Q26" s="8"/>
      <c r="R26" s="8"/>
      <c r="S26" s="8"/>
      <c r="T26" s="8"/>
    </row>
    <row r="27" spans="1:20" ht="15" customHeight="1">
      <c r="A27" s="15">
        <f>'[1]4'!A28</f>
        <v>17</v>
      </c>
      <c r="B27" s="15" t="str">
        <f>'[1]4'!B28</f>
        <v> GEBOG</v>
      </c>
      <c r="C27" s="15" t="str">
        <f>'[1]4'!C28</f>
        <v>GONDOSARI</v>
      </c>
      <c r="D27" s="15">
        <v>13119</v>
      </c>
      <c r="E27" s="16">
        <v>8527</v>
      </c>
      <c r="F27" s="17">
        <f t="shared" si="0"/>
        <v>64.99733211372818</v>
      </c>
      <c r="G27" s="18">
        <v>4592</v>
      </c>
      <c r="H27" s="16">
        <v>858</v>
      </c>
      <c r="I27" s="17">
        <f t="shared" si="1"/>
        <v>6.540132632060371</v>
      </c>
      <c r="J27" s="18">
        <v>850</v>
      </c>
      <c r="K27" s="17">
        <f t="shared" si="4"/>
        <v>99.06759906759906</v>
      </c>
      <c r="L27" s="16">
        <f t="shared" si="2"/>
        <v>9377</v>
      </c>
      <c r="M27" s="17">
        <f t="shared" si="3"/>
        <v>71.47648448814697</v>
      </c>
      <c r="N27" s="9"/>
      <c r="O27" s="8"/>
      <c r="P27" s="8"/>
      <c r="Q27" s="8"/>
      <c r="R27" s="8"/>
      <c r="S27" s="8"/>
      <c r="T27" s="8"/>
    </row>
    <row r="28" spans="1:20" ht="15" customHeight="1">
      <c r="A28" s="15">
        <f>'[1]4'!A29</f>
        <v>18</v>
      </c>
      <c r="B28" s="15" t="str">
        <f>'[1]4'!B29</f>
        <v>DAWE</v>
      </c>
      <c r="C28" s="15" t="str">
        <f>'[1]4'!C29</f>
        <v>DAWE</v>
      </c>
      <c r="D28" s="15">
        <v>17382</v>
      </c>
      <c r="E28" s="16">
        <v>13758</v>
      </c>
      <c r="F28" s="17">
        <f>E28/D28*100</f>
        <v>79.15084570245081</v>
      </c>
      <c r="G28" s="18">
        <v>3624</v>
      </c>
      <c r="H28" s="16">
        <v>845</v>
      </c>
      <c r="I28" s="17">
        <f t="shared" si="1"/>
        <v>4.861350822690139</v>
      </c>
      <c r="J28" s="18">
        <v>835</v>
      </c>
      <c r="K28" s="17">
        <f t="shared" si="4"/>
        <v>98.81656804733728</v>
      </c>
      <c r="L28" s="16">
        <f t="shared" si="2"/>
        <v>14593</v>
      </c>
      <c r="M28" s="17">
        <f t="shared" si="3"/>
        <v>83.9546657461742</v>
      </c>
      <c r="N28" s="9"/>
      <c r="O28" s="19"/>
      <c r="P28" s="8"/>
      <c r="Q28" s="8"/>
      <c r="R28" s="8"/>
      <c r="S28" s="8"/>
      <c r="T28" s="8"/>
    </row>
    <row r="29" spans="1:20" ht="15" customHeight="1">
      <c r="A29" s="15">
        <f>'[1]4'!A30</f>
        <v>19</v>
      </c>
      <c r="B29" s="15" t="str">
        <f>'[1]4'!B30</f>
        <v>DAWE</v>
      </c>
      <c r="C29" s="15" t="str">
        <f>'[1]4'!C30</f>
        <v>REJOSARI</v>
      </c>
      <c r="D29" s="15">
        <v>9891</v>
      </c>
      <c r="E29" s="16">
        <v>3160</v>
      </c>
      <c r="F29" s="17">
        <f t="shared" si="0"/>
        <v>31.94823576989182</v>
      </c>
      <c r="G29" s="18">
        <v>2208</v>
      </c>
      <c r="H29" s="16">
        <v>500</v>
      </c>
      <c r="I29" s="17">
        <f t="shared" si="1"/>
        <v>5.0551005965018705</v>
      </c>
      <c r="J29" s="18">
        <v>394</v>
      </c>
      <c r="K29" s="17">
        <f t="shared" si="4"/>
        <v>78.8</v>
      </c>
      <c r="L29" s="16">
        <f t="shared" si="2"/>
        <v>3554</v>
      </c>
      <c r="M29" s="17">
        <f t="shared" si="3"/>
        <v>35.93165503993529</v>
      </c>
      <c r="N29" s="9"/>
      <c r="O29" s="8"/>
      <c r="P29" s="8"/>
      <c r="Q29" s="8"/>
      <c r="R29" s="8"/>
      <c r="S29" s="8"/>
      <c r="T29" s="8"/>
    </row>
    <row r="30" spans="1:20" ht="19.5" customHeight="1" thickBot="1">
      <c r="A30" s="25" t="s">
        <v>19</v>
      </c>
      <c r="B30" s="26"/>
      <c r="C30" s="27"/>
      <c r="D30" s="28">
        <f>SUM(D11:D29)</f>
        <v>179418</v>
      </c>
      <c r="E30" s="28">
        <f>SUM(E11:E29)</f>
        <v>132532</v>
      </c>
      <c r="F30" s="29">
        <f>E30/D30*100</f>
        <v>73.86772787568694</v>
      </c>
      <c r="G30" s="30">
        <f>SUM(G11:G29)</f>
        <v>73531</v>
      </c>
      <c r="H30" s="31">
        <f>SUM(H11:H29)</f>
        <v>16903</v>
      </c>
      <c r="I30" s="32">
        <f t="shared" si="1"/>
        <v>9.42101684334905</v>
      </c>
      <c r="J30" s="30">
        <f>SUM(J11:J29)</f>
        <v>13247</v>
      </c>
      <c r="K30" s="29">
        <f>J30/H30*100</f>
        <v>78.37070342542744</v>
      </c>
      <c r="L30" s="28">
        <f>SUM(L11:L29)</f>
        <v>145396</v>
      </c>
      <c r="M30" s="32">
        <f t="shared" si="3"/>
        <v>81.03757705469909</v>
      </c>
      <c r="N30" s="9"/>
      <c r="O30" s="8"/>
      <c r="P30" s="8"/>
      <c r="Q30" s="8"/>
      <c r="R30" s="8"/>
      <c r="S30" s="8"/>
      <c r="T30" s="8"/>
    </row>
    <row r="31" ht="14.25" customHeight="1"/>
    <row r="32" spans="1:4" ht="14.25" customHeight="1">
      <c r="A32" s="40" t="s">
        <v>20</v>
      </c>
      <c r="B32" s="40"/>
      <c r="C32" s="40"/>
      <c r="D32" s="2"/>
    </row>
  </sheetData>
  <sheetProtection/>
  <mergeCells count="10">
    <mergeCell ref="A32:C32"/>
    <mergeCell ref="A1:B1"/>
    <mergeCell ref="A3:M3"/>
    <mergeCell ref="A7:A9"/>
    <mergeCell ref="B7:B9"/>
    <mergeCell ref="C7:C9"/>
    <mergeCell ref="D7:D9"/>
    <mergeCell ref="G8:G9"/>
    <mergeCell ref="F4:J4"/>
    <mergeCell ref="F5:J5"/>
  </mergeCells>
  <printOptions horizontalCentered="1"/>
  <pageMargins left="1.7" right="0.9" top="1.15" bottom="0.9" header="0" footer="0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ismail - [2010]</cp:lastModifiedBy>
  <dcterms:created xsi:type="dcterms:W3CDTF">2017-11-08T03:33:19Z</dcterms:created>
  <dcterms:modified xsi:type="dcterms:W3CDTF">2017-11-10T03:27:33Z</dcterms:modified>
  <cp:category/>
  <cp:version/>
  <cp:contentType/>
  <cp:contentStatus/>
</cp:coreProperties>
</file>