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 s="1"/>
  <c r="F51" i="1"/>
  <c r="D51" i="1"/>
  <c r="C51" i="1"/>
  <c r="E51" i="1" s="1"/>
  <c r="D50" i="1"/>
  <c r="D52" i="1" s="1"/>
  <c r="J49" i="1"/>
  <c r="I49" i="1"/>
  <c r="G49" i="1"/>
  <c r="F49" i="1"/>
  <c r="D49" i="1"/>
  <c r="C49" i="1"/>
  <c r="K48" i="1"/>
  <c r="H48" i="1"/>
  <c r="E48" i="1"/>
  <c r="K47" i="1"/>
  <c r="H47" i="1"/>
  <c r="E47" i="1"/>
  <c r="E49" i="1" s="1"/>
  <c r="K46" i="1"/>
  <c r="H46" i="1"/>
  <c r="E46" i="1"/>
  <c r="K45" i="1"/>
  <c r="H45" i="1"/>
  <c r="E45" i="1"/>
  <c r="K44" i="1"/>
  <c r="K49" i="1" s="1"/>
  <c r="H44" i="1"/>
  <c r="H49" i="1" s="1"/>
  <c r="E44" i="1"/>
  <c r="J43" i="1"/>
  <c r="J50" i="1" s="1"/>
  <c r="I43" i="1"/>
  <c r="I50" i="1" s="1"/>
  <c r="G43" i="1"/>
  <c r="F43" i="1"/>
  <c r="F50" i="1" s="1"/>
  <c r="F52" i="1" s="1"/>
  <c r="D43" i="1"/>
  <c r="C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K43" i="1" s="1"/>
  <c r="H33" i="1"/>
  <c r="E33" i="1"/>
  <c r="E43" i="1" s="1"/>
  <c r="K32" i="1"/>
  <c r="H32" i="1"/>
  <c r="H43" i="1" s="1"/>
  <c r="H50" i="1" s="1"/>
  <c r="H52" i="1" s="1"/>
  <c r="E32" i="1"/>
  <c r="K31" i="1"/>
  <c r="J31" i="1"/>
  <c r="I31" i="1"/>
  <c r="H31" i="1"/>
  <c r="G31" i="1"/>
  <c r="G50" i="1" s="1"/>
  <c r="G52" i="1" s="1"/>
  <c r="F31" i="1"/>
  <c r="D31" i="1"/>
  <c r="C31" i="1"/>
  <c r="C50" i="1" s="1"/>
  <c r="C52" i="1" s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E31" i="1" s="1"/>
  <c r="E50" i="1" s="1"/>
  <c r="E52" i="1" s="1"/>
  <c r="B12" i="1"/>
  <c r="E5" i="1"/>
  <c r="D5" i="1"/>
  <c r="E4" i="1"/>
  <c r="D4" i="1"/>
  <c r="K50" i="1" l="1"/>
</calcChain>
</file>

<file path=xl/sharedStrings.xml><?xml version="1.0" encoding="utf-8"?>
<sst xmlns="http://schemas.openxmlformats.org/spreadsheetml/2006/main" count="43" uniqueCount="33">
  <si>
    <t>TABEL  54</t>
  </si>
  <si>
    <t>JUMLAH KUNJUNGAN RAWAT JALAN, RAWAT INAP, DAN KUNJUNGAN GANGGUAN JIWA DI SARANA PELAYANAN KESEHATAN</t>
  </si>
  <si>
    <t>NO</t>
  </si>
  <si>
    <t>SARANA PELAYANAN KESEHATAN</t>
  </si>
  <si>
    <t>JUMLAH KUNJUNGAN</t>
  </si>
  <si>
    <t>KUNJUNGAN GANGGUAN JIWA</t>
  </si>
  <si>
    <t>RAWAT JALAN</t>
  </si>
  <si>
    <t>RAWAT INAP</t>
  </si>
  <si>
    <t>JUMLAH</t>
  </si>
  <si>
    <t>L</t>
  </si>
  <si>
    <t>P</t>
  </si>
  <si>
    <t>L+P</t>
  </si>
  <si>
    <t>Puskesmas …..</t>
  </si>
  <si>
    <t>-</t>
  </si>
  <si>
    <t>SUB JUMLAH I</t>
  </si>
  <si>
    <t>RSU LOEKMONOHADI</t>
  </si>
  <si>
    <t>RSU MARDIRAHAYU</t>
  </si>
  <si>
    <t>RSI SUNAN KUDUS</t>
  </si>
  <si>
    <t>RS KARTIKA HUSADA</t>
  </si>
  <si>
    <t>RS AISIYAH</t>
  </si>
  <si>
    <t>RS NURUSSYIFA</t>
  </si>
  <si>
    <t>RS KUMALA SIWI</t>
  </si>
  <si>
    <t>RS PERMATA HATI</t>
  </si>
  <si>
    <t>RSB HARAPAN BUNDA</t>
  </si>
  <si>
    <t>RSIA BUAH HATI</t>
  </si>
  <si>
    <t>SUB JUMLAH II</t>
  </si>
  <si>
    <t>Sarana Yankes lainnya (sebutkan)</t>
  </si>
  <si>
    <t>SUB JUMLAH III</t>
  </si>
  <si>
    <t>JUMLAH (KAB/KOTA)</t>
  </si>
  <si>
    <t>JUMLAH PENDUDUK KAB/KOTA</t>
  </si>
  <si>
    <t>CAKUPAN KUNJUNGAN (%)</t>
  </si>
  <si>
    <t>Sumber: ……………… (sebutkan)</t>
  </si>
  <si>
    <t>Catatan: Puskesmas non rawat inap hanya melayani kunjungan rawat jalan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</si>
</sst>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37" fontId="3" fillId="0" borderId="11" xfId="2" applyNumberFormat="1" applyFont="1" applyFill="1" applyBorder="1" applyAlignment="1">
      <alignment vertical="center"/>
    </xf>
    <xf numFmtId="37" fontId="3" fillId="0" borderId="4" xfId="3" applyNumberFormat="1" applyFont="1" applyFill="1" applyBorder="1" applyAlignment="1">
      <alignment vertical="center"/>
    </xf>
    <xf numFmtId="37" fontId="3" fillId="0" borderId="4" xfId="2" applyNumberFormat="1" applyFont="1" applyFill="1" applyBorder="1" applyAlignment="1">
      <alignment vertical="center"/>
    </xf>
    <xf numFmtId="37" fontId="3" fillId="0" borderId="12" xfId="0" applyNumberFormat="1" applyFont="1" applyFill="1" applyBorder="1" applyAlignment="1">
      <alignment vertical="center"/>
    </xf>
    <xf numFmtId="37" fontId="3" fillId="0" borderId="4" xfId="4" applyNumberFormat="1" applyFont="1" applyFill="1" applyBorder="1" applyAlignment="1">
      <alignment vertical="center"/>
    </xf>
    <xf numFmtId="37" fontId="3" fillId="0" borderId="4" xfId="4" quotePrefix="1" applyNumberFormat="1" applyFont="1" applyFill="1" applyBorder="1" applyAlignment="1">
      <alignment vertical="center"/>
    </xf>
    <xf numFmtId="37" fontId="3" fillId="0" borderId="8" xfId="3" applyNumberFormat="1" applyFont="1" applyFill="1" applyBorder="1" applyAlignment="1">
      <alignment vertical="center"/>
    </xf>
    <xf numFmtId="37" fontId="3" fillId="0" borderId="8" xfId="2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vertical="center"/>
    </xf>
    <xf numFmtId="37" fontId="3" fillId="0" borderId="4" xfId="3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37" fontId="3" fillId="0" borderId="9" xfId="2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7" fontId="3" fillId="3" borderId="14" xfId="2" applyNumberFormat="1" applyFont="1" applyFill="1" applyBorder="1" applyAlignment="1">
      <alignment horizontal="center" vertical="center"/>
    </xf>
    <xf numFmtId="37" fontId="3" fillId="3" borderId="15" xfId="2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65" fontId="3" fillId="0" borderId="16" xfId="2" applyNumberFormat="1" applyFont="1" applyFill="1" applyBorder="1" applyAlignment="1">
      <alignment vertical="center"/>
    </xf>
    <xf numFmtId="37" fontId="3" fillId="3" borderId="17" xfId="2" applyNumberFormat="1" applyFont="1" applyFill="1" applyBorder="1" applyAlignment="1">
      <alignment horizontal="center" vertical="center"/>
    </xf>
    <xf numFmtId="37" fontId="3" fillId="3" borderId="18" xfId="2" applyNumberFormat="1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[0] 2 2 2" xfId="3"/>
    <cellStyle name="Comma [0] 4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C28">
            <v>415830</v>
          </cell>
          <cell r="D28">
            <v>419488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2">
          <cell r="C12" t="str">
            <v>KALIWUNGU</v>
          </cell>
        </row>
        <row r="13">
          <cell r="C13" t="str">
            <v>SIDOREKSO</v>
          </cell>
        </row>
        <row r="14">
          <cell r="C14" t="str">
            <v>WERGU WETAN</v>
          </cell>
        </row>
        <row r="15">
          <cell r="C15" t="str">
            <v>PURWOSARI</v>
          </cell>
        </row>
        <row r="16">
          <cell r="C16" t="str">
            <v>RENDENG</v>
          </cell>
        </row>
        <row r="17">
          <cell r="C17" t="str">
            <v>JATI</v>
          </cell>
        </row>
        <row r="18">
          <cell r="C18" t="str">
            <v>NGEMBAL KULON</v>
          </cell>
        </row>
        <row r="19">
          <cell r="C19" t="str">
            <v>UNDAAN</v>
          </cell>
        </row>
        <row r="20">
          <cell r="C20" t="str">
            <v>NGEMPLAK</v>
          </cell>
        </row>
        <row r="21">
          <cell r="C21" t="str">
            <v>MEJOBO</v>
          </cell>
        </row>
        <row r="22">
          <cell r="C22" t="str">
            <v>JEPANG</v>
          </cell>
        </row>
        <row r="23">
          <cell r="C23" t="str">
            <v>JEKULO</v>
          </cell>
        </row>
        <row r="24">
          <cell r="C24" t="str">
            <v>TANJUNGREJO</v>
          </cell>
        </row>
        <row r="25">
          <cell r="C25" t="str">
            <v>BAE</v>
          </cell>
        </row>
        <row r="26">
          <cell r="C26" t="str">
            <v>DERSALAM</v>
          </cell>
        </row>
        <row r="27">
          <cell r="C27" t="str">
            <v>GRIBIG</v>
          </cell>
        </row>
        <row r="28">
          <cell r="C28" t="str">
            <v>GONDOSARI</v>
          </cell>
        </row>
        <row r="29">
          <cell r="C29" t="str">
            <v>DAWE</v>
          </cell>
        </row>
        <row r="30">
          <cell r="C30" t="str">
            <v>REJOSARI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L10" sqref="L10"/>
    </sheetView>
  </sheetViews>
  <sheetFormatPr defaultRowHeight="15" x14ac:dyDescent="0.25"/>
  <cols>
    <col min="1" max="1" width="5.7109375" customWidth="1"/>
    <col min="2" max="2" width="40.7109375" customWidth="1"/>
    <col min="3" max="4" width="10.7109375" customWidth="1"/>
    <col min="5" max="5" width="14" customWidth="1"/>
    <col min="6" max="9" width="10.7109375" customWidth="1"/>
    <col min="10" max="10" width="13.7109375" customWidth="1"/>
    <col min="11" max="11" width="13.140625" customWidth="1"/>
  </cols>
  <sheetData>
    <row r="1" spans="1:11" x14ac:dyDescent="0.25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5"/>
      <c r="B4" s="5"/>
      <c r="C4" s="5"/>
      <c r="D4" s="8" t="str">
        <f>'[1]1'!E5</f>
        <v>KABUPATEN/KOTA</v>
      </c>
      <c r="E4" s="9" t="str">
        <f>'[1]1'!F5</f>
        <v>KUDUS</v>
      </c>
      <c r="F4" s="5"/>
      <c r="G4" s="10"/>
      <c r="H4" s="10"/>
      <c r="I4" s="5"/>
      <c r="J4" s="5"/>
      <c r="K4" s="5"/>
    </row>
    <row r="5" spans="1:11" x14ac:dyDescent="0.25">
      <c r="A5" s="5"/>
      <c r="B5" s="5"/>
      <c r="C5" s="5"/>
      <c r="D5" s="8" t="str">
        <f>'[1]1'!E6</f>
        <v xml:space="preserve">TAHUN </v>
      </c>
      <c r="E5" s="9">
        <f>'[1]1'!F6</f>
        <v>2017</v>
      </c>
      <c r="F5" s="5"/>
      <c r="G5" s="10"/>
      <c r="H5" s="10"/>
      <c r="I5" s="11"/>
      <c r="J5" s="11"/>
      <c r="K5" s="11"/>
    </row>
    <row r="6" spans="1:11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3" t="s">
        <v>2</v>
      </c>
      <c r="B7" s="14" t="s">
        <v>3</v>
      </c>
      <c r="C7" s="15" t="s">
        <v>4</v>
      </c>
      <c r="D7" s="15"/>
      <c r="E7" s="15"/>
      <c r="F7" s="15"/>
      <c r="G7" s="15"/>
      <c r="H7" s="15"/>
      <c r="I7" s="16" t="s">
        <v>5</v>
      </c>
      <c r="J7" s="15"/>
      <c r="K7" s="15"/>
    </row>
    <row r="8" spans="1:11" x14ac:dyDescent="0.25">
      <c r="A8" s="17"/>
      <c r="B8" s="18"/>
      <c r="C8" s="19" t="s">
        <v>6</v>
      </c>
      <c r="D8" s="20"/>
      <c r="E8" s="21"/>
      <c r="F8" s="19" t="s">
        <v>7</v>
      </c>
      <c r="G8" s="20"/>
      <c r="H8" s="21"/>
      <c r="I8" s="19" t="s">
        <v>8</v>
      </c>
      <c r="J8" s="20"/>
      <c r="K8" s="21"/>
    </row>
    <row r="9" spans="1:11" x14ac:dyDescent="0.25">
      <c r="A9" s="22"/>
      <c r="B9" s="23"/>
      <c r="C9" s="24" t="s">
        <v>9</v>
      </c>
      <c r="D9" s="24" t="s">
        <v>10</v>
      </c>
      <c r="E9" s="24" t="s">
        <v>11</v>
      </c>
      <c r="F9" s="24" t="s">
        <v>9</v>
      </c>
      <c r="G9" s="24" t="s">
        <v>10</v>
      </c>
      <c r="H9" s="24" t="s">
        <v>11</v>
      </c>
      <c r="I9" s="24" t="s">
        <v>9</v>
      </c>
      <c r="J9" s="24" t="s">
        <v>10</v>
      </c>
      <c r="K9" s="24" t="s">
        <v>11</v>
      </c>
    </row>
    <row r="10" spans="1:11" x14ac:dyDescent="0.25">
      <c r="A10" s="1">
        <v>1</v>
      </c>
      <c r="B10" s="1">
        <v>2</v>
      </c>
      <c r="C10" s="2">
        <v>3</v>
      </c>
      <c r="D10" s="1">
        <v>4</v>
      </c>
      <c r="E10" s="2">
        <v>5</v>
      </c>
      <c r="F10" s="1">
        <v>6</v>
      </c>
      <c r="G10" s="2">
        <v>7</v>
      </c>
      <c r="H10" s="1">
        <v>8</v>
      </c>
      <c r="I10" s="2">
        <v>9</v>
      </c>
      <c r="J10" s="1">
        <v>10</v>
      </c>
      <c r="K10" s="3">
        <v>11</v>
      </c>
    </row>
    <row r="11" spans="1:11" x14ac:dyDescent="0.25">
      <c r="A11" s="25">
        <v>1</v>
      </c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5"/>
      <c r="B12" s="26" t="str">
        <f>'[1]52'!C12</f>
        <v>KALIWUNGU</v>
      </c>
      <c r="C12" s="28">
        <v>4784</v>
      </c>
      <c r="D12" s="28">
        <v>10083</v>
      </c>
      <c r="E12" s="29">
        <f t="shared" ref="E12:E26" si="0">SUM(C12:D12)</f>
        <v>14867</v>
      </c>
      <c r="F12" s="28">
        <v>94</v>
      </c>
      <c r="G12" s="28">
        <v>168</v>
      </c>
      <c r="H12" s="29">
        <f t="shared" ref="H12:H28" si="1">SUM(F12:G12)</f>
        <v>262</v>
      </c>
      <c r="I12" s="28">
        <v>36</v>
      </c>
      <c r="J12" s="28">
        <v>12</v>
      </c>
      <c r="K12" s="29">
        <f t="shared" ref="K12:K30" si="2">SUM(I12:J12)</f>
        <v>48</v>
      </c>
    </row>
    <row r="13" spans="1:11" x14ac:dyDescent="0.25">
      <c r="A13" s="25"/>
      <c r="B13" s="26" t="str">
        <f>'[1]52'!C13</f>
        <v>SIDOREKSO</v>
      </c>
      <c r="C13" s="28">
        <v>5069</v>
      </c>
      <c r="D13" s="28">
        <v>8480</v>
      </c>
      <c r="E13" s="29">
        <f t="shared" si="0"/>
        <v>13549</v>
      </c>
      <c r="F13" s="28">
        <v>106</v>
      </c>
      <c r="G13" s="28">
        <v>129</v>
      </c>
      <c r="H13" s="29">
        <f t="shared" si="1"/>
        <v>235</v>
      </c>
      <c r="I13" s="28">
        <v>23</v>
      </c>
      <c r="J13" s="28">
        <v>11</v>
      </c>
      <c r="K13" s="29">
        <f t="shared" si="2"/>
        <v>34</v>
      </c>
    </row>
    <row r="14" spans="1:11" x14ac:dyDescent="0.25">
      <c r="A14" s="25"/>
      <c r="B14" s="26" t="str">
        <f>'[1]52'!C14</f>
        <v>WERGU WETAN</v>
      </c>
      <c r="C14" s="30">
        <v>8952</v>
      </c>
      <c r="D14" s="30">
        <v>16939</v>
      </c>
      <c r="E14" s="29">
        <f t="shared" si="0"/>
        <v>25891</v>
      </c>
      <c r="F14" s="30">
        <v>0</v>
      </c>
      <c r="G14" s="30">
        <v>0</v>
      </c>
      <c r="H14" s="29">
        <f t="shared" si="1"/>
        <v>0</v>
      </c>
      <c r="I14" s="30">
        <v>63</v>
      </c>
      <c r="J14" s="30">
        <v>43</v>
      </c>
      <c r="K14" s="29">
        <f t="shared" si="2"/>
        <v>106</v>
      </c>
    </row>
    <row r="15" spans="1:11" x14ac:dyDescent="0.25">
      <c r="A15" s="25"/>
      <c r="B15" s="26" t="str">
        <f>'[1]52'!C15</f>
        <v>PURWOSARI</v>
      </c>
      <c r="C15" s="31">
        <v>6827</v>
      </c>
      <c r="D15" s="31">
        <v>10376</v>
      </c>
      <c r="E15" s="29">
        <f t="shared" si="0"/>
        <v>17203</v>
      </c>
      <c r="F15" s="32" t="s">
        <v>13</v>
      </c>
      <c r="G15" s="32" t="s">
        <v>13</v>
      </c>
      <c r="H15" s="29">
        <f t="shared" si="1"/>
        <v>0</v>
      </c>
      <c r="I15" s="31">
        <v>3</v>
      </c>
      <c r="J15" s="31">
        <v>5</v>
      </c>
      <c r="K15" s="29">
        <f t="shared" si="2"/>
        <v>8</v>
      </c>
    </row>
    <row r="16" spans="1:11" x14ac:dyDescent="0.25">
      <c r="A16" s="25"/>
      <c r="B16" s="26" t="str">
        <f>'[1]52'!C16</f>
        <v>RENDENG</v>
      </c>
      <c r="C16" s="28">
        <v>7845</v>
      </c>
      <c r="D16" s="28">
        <v>10086</v>
      </c>
      <c r="E16" s="29">
        <f t="shared" si="0"/>
        <v>17931</v>
      </c>
      <c r="F16" s="28"/>
      <c r="G16" s="28"/>
      <c r="H16" s="29">
        <f t="shared" si="1"/>
        <v>0</v>
      </c>
      <c r="I16" s="28"/>
      <c r="J16" s="28"/>
      <c r="K16" s="29">
        <f t="shared" si="2"/>
        <v>0</v>
      </c>
    </row>
    <row r="17" spans="1:11" x14ac:dyDescent="0.25">
      <c r="A17" s="25"/>
      <c r="B17" s="26" t="str">
        <f>'[1]52'!C17</f>
        <v>JATI</v>
      </c>
      <c r="C17" s="28">
        <v>10979</v>
      </c>
      <c r="D17" s="28">
        <v>20589</v>
      </c>
      <c r="E17" s="29">
        <f t="shared" si="0"/>
        <v>31568</v>
      </c>
      <c r="F17" s="28">
        <v>0</v>
      </c>
      <c r="G17" s="28">
        <v>0</v>
      </c>
      <c r="H17" s="29">
        <f t="shared" si="1"/>
        <v>0</v>
      </c>
      <c r="I17" s="28">
        <v>30</v>
      </c>
      <c r="J17" s="28">
        <v>27</v>
      </c>
      <c r="K17" s="29">
        <f t="shared" si="2"/>
        <v>57</v>
      </c>
    </row>
    <row r="18" spans="1:11" x14ac:dyDescent="0.25">
      <c r="A18" s="25"/>
      <c r="B18" s="26" t="str">
        <f>'[1]52'!C18</f>
        <v>NGEMBAL KULON</v>
      </c>
      <c r="C18" s="30">
        <v>8445</v>
      </c>
      <c r="D18" s="30">
        <v>18396</v>
      </c>
      <c r="E18" s="29">
        <f t="shared" si="0"/>
        <v>26841</v>
      </c>
      <c r="F18" s="30"/>
      <c r="G18" s="30"/>
      <c r="H18" s="29">
        <f t="shared" si="1"/>
        <v>0</v>
      </c>
      <c r="I18" s="30">
        <v>29</v>
      </c>
      <c r="J18" s="30">
        <v>19</v>
      </c>
      <c r="K18" s="29">
        <f t="shared" si="2"/>
        <v>48</v>
      </c>
    </row>
    <row r="19" spans="1:11" x14ac:dyDescent="0.25">
      <c r="A19" s="25"/>
      <c r="B19" s="26" t="str">
        <f>'[1]52'!C19</f>
        <v>UNDAAN</v>
      </c>
      <c r="C19" s="28">
        <v>6093</v>
      </c>
      <c r="D19" s="28">
        <v>7374</v>
      </c>
      <c r="E19" s="29">
        <f t="shared" si="0"/>
        <v>13467</v>
      </c>
      <c r="F19" s="28">
        <v>162</v>
      </c>
      <c r="G19" s="28">
        <v>243</v>
      </c>
      <c r="H19" s="29">
        <f t="shared" si="1"/>
        <v>405</v>
      </c>
      <c r="I19" s="28">
        <v>20</v>
      </c>
      <c r="J19" s="28">
        <v>13</v>
      </c>
      <c r="K19" s="29">
        <f t="shared" si="2"/>
        <v>33</v>
      </c>
    </row>
    <row r="20" spans="1:11" x14ac:dyDescent="0.25">
      <c r="A20" s="25"/>
      <c r="B20" s="26" t="str">
        <f>'[1]52'!C20</f>
        <v>NGEMPLAK</v>
      </c>
      <c r="C20" s="28">
        <v>2979</v>
      </c>
      <c r="D20" s="28">
        <v>3394</v>
      </c>
      <c r="E20" s="29">
        <f t="shared" si="0"/>
        <v>6373</v>
      </c>
      <c r="F20" s="28"/>
      <c r="G20" s="28"/>
      <c r="H20" s="29">
        <f t="shared" si="1"/>
        <v>0</v>
      </c>
      <c r="I20" s="28">
        <v>23</v>
      </c>
      <c r="J20" s="28">
        <v>19</v>
      </c>
      <c r="K20" s="29">
        <f t="shared" si="2"/>
        <v>42</v>
      </c>
    </row>
    <row r="21" spans="1:11" x14ac:dyDescent="0.25">
      <c r="A21" s="25"/>
      <c r="B21" s="26" t="str">
        <f>'[1]52'!C21</f>
        <v>MEJOBO</v>
      </c>
      <c r="C21" s="30">
        <v>11693</v>
      </c>
      <c r="D21" s="30">
        <v>15465</v>
      </c>
      <c r="E21" s="29">
        <f t="shared" si="0"/>
        <v>27158</v>
      </c>
      <c r="F21" s="30">
        <v>347</v>
      </c>
      <c r="G21" s="30">
        <v>719</v>
      </c>
      <c r="H21" s="29">
        <f t="shared" si="1"/>
        <v>1066</v>
      </c>
      <c r="I21" s="30">
        <v>32</v>
      </c>
      <c r="J21" s="30">
        <v>21</v>
      </c>
      <c r="K21" s="29">
        <f t="shared" si="2"/>
        <v>53</v>
      </c>
    </row>
    <row r="22" spans="1:11" x14ac:dyDescent="0.25">
      <c r="A22" s="25"/>
      <c r="B22" s="26" t="str">
        <f>'[1]52'!C22</f>
        <v>JEPANG</v>
      </c>
      <c r="C22" s="30">
        <v>8262</v>
      </c>
      <c r="D22" s="30">
        <v>7126</v>
      </c>
      <c r="E22" s="29">
        <f t="shared" si="0"/>
        <v>15388</v>
      </c>
      <c r="F22" s="30">
        <v>323</v>
      </c>
      <c r="G22" s="30">
        <v>712</v>
      </c>
      <c r="H22" s="29">
        <f t="shared" si="1"/>
        <v>1035</v>
      </c>
      <c r="I22" s="30">
        <v>1</v>
      </c>
      <c r="J22" s="30">
        <v>20</v>
      </c>
      <c r="K22" s="29">
        <f t="shared" si="2"/>
        <v>21</v>
      </c>
    </row>
    <row r="23" spans="1:11" x14ac:dyDescent="0.25">
      <c r="A23" s="25"/>
      <c r="B23" s="26" t="str">
        <f>'[1]52'!C23</f>
        <v>JEKULO</v>
      </c>
      <c r="C23" s="30">
        <v>9084</v>
      </c>
      <c r="D23" s="30">
        <v>18700</v>
      </c>
      <c r="E23" s="29">
        <f t="shared" si="0"/>
        <v>27784</v>
      </c>
      <c r="F23" s="30">
        <v>438</v>
      </c>
      <c r="G23" s="30">
        <v>589</v>
      </c>
      <c r="H23" s="29">
        <f t="shared" si="1"/>
        <v>1027</v>
      </c>
      <c r="I23" s="30">
        <v>11</v>
      </c>
      <c r="J23" s="30">
        <v>7</v>
      </c>
      <c r="K23" s="29">
        <f t="shared" si="2"/>
        <v>18</v>
      </c>
    </row>
    <row r="24" spans="1:11" x14ac:dyDescent="0.25">
      <c r="A24" s="25"/>
      <c r="B24" s="26" t="str">
        <f>'[1]52'!C24</f>
        <v>TANJUNGREJO</v>
      </c>
      <c r="C24" s="28">
        <v>55237</v>
      </c>
      <c r="D24" s="28">
        <v>42127</v>
      </c>
      <c r="E24" s="29">
        <f t="shared" si="0"/>
        <v>97364</v>
      </c>
      <c r="F24" s="28">
        <v>95</v>
      </c>
      <c r="G24" s="28">
        <v>126</v>
      </c>
      <c r="H24" s="29">
        <f t="shared" si="1"/>
        <v>221</v>
      </c>
      <c r="I24" s="28">
        <v>14</v>
      </c>
      <c r="J24" s="28">
        <v>18</v>
      </c>
      <c r="K24" s="29">
        <f t="shared" si="2"/>
        <v>32</v>
      </c>
    </row>
    <row r="25" spans="1:11" x14ac:dyDescent="0.25">
      <c r="A25" s="25"/>
      <c r="B25" s="26" t="str">
        <f>'[1]52'!C25</f>
        <v>BAE</v>
      </c>
      <c r="C25" s="28">
        <v>6358</v>
      </c>
      <c r="D25" s="28">
        <v>9933</v>
      </c>
      <c r="E25" s="29">
        <f t="shared" si="0"/>
        <v>16291</v>
      </c>
      <c r="F25" s="28"/>
      <c r="G25" s="28"/>
      <c r="H25" s="29">
        <f t="shared" si="1"/>
        <v>0</v>
      </c>
      <c r="I25" s="28">
        <v>15</v>
      </c>
      <c r="J25" s="28">
        <v>14</v>
      </c>
      <c r="K25" s="29">
        <f t="shared" si="2"/>
        <v>29</v>
      </c>
    </row>
    <row r="26" spans="1:11" x14ac:dyDescent="0.25">
      <c r="A26" s="25"/>
      <c r="B26" s="26" t="str">
        <f>'[1]52'!C26</f>
        <v>DERSALAM</v>
      </c>
      <c r="C26" s="30">
        <v>6074</v>
      </c>
      <c r="D26" s="30">
        <v>8924</v>
      </c>
      <c r="E26" s="29">
        <f t="shared" si="0"/>
        <v>14998</v>
      </c>
      <c r="F26" s="30"/>
      <c r="G26" s="30"/>
      <c r="H26" s="29">
        <f t="shared" si="1"/>
        <v>0</v>
      </c>
      <c r="I26" s="30"/>
      <c r="J26" s="30"/>
      <c r="K26" s="29">
        <f t="shared" si="2"/>
        <v>0</v>
      </c>
    </row>
    <row r="27" spans="1:11" x14ac:dyDescent="0.25">
      <c r="A27" s="25"/>
      <c r="B27" s="26" t="str">
        <f>'[1]52'!C27</f>
        <v>GRIBIG</v>
      </c>
      <c r="C27" s="28">
        <v>6027</v>
      </c>
      <c r="D27" s="28">
        <v>8952</v>
      </c>
      <c r="E27" s="29">
        <f t="shared" ref="E27:E42" si="3">SUM(C27:D27)</f>
        <v>14979</v>
      </c>
      <c r="F27" s="28">
        <v>89</v>
      </c>
      <c r="G27" s="28">
        <v>162</v>
      </c>
      <c r="H27" s="29">
        <f t="shared" si="1"/>
        <v>251</v>
      </c>
      <c r="I27" s="28">
        <v>36</v>
      </c>
      <c r="J27" s="28">
        <v>32</v>
      </c>
      <c r="K27" s="29">
        <f t="shared" si="2"/>
        <v>68</v>
      </c>
    </row>
    <row r="28" spans="1:11" x14ac:dyDescent="0.25">
      <c r="A28" s="25"/>
      <c r="B28" s="26" t="str">
        <f>'[1]52'!C28</f>
        <v>GONDOSARI</v>
      </c>
      <c r="C28" s="28">
        <v>4557</v>
      </c>
      <c r="D28" s="28">
        <v>5568</v>
      </c>
      <c r="E28" s="29">
        <f t="shared" si="3"/>
        <v>10125</v>
      </c>
      <c r="F28" s="28"/>
      <c r="G28" s="28"/>
      <c r="H28" s="29">
        <f t="shared" si="1"/>
        <v>0</v>
      </c>
      <c r="I28" s="28"/>
      <c r="J28" s="28"/>
      <c r="K28" s="29">
        <f t="shared" si="2"/>
        <v>0</v>
      </c>
    </row>
    <row r="29" spans="1:11" x14ac:dyDescent="0.25">
      <c r="A29" s="25"/>
      <c r="B29" s="26" t="str">
        <f>'[1]52'!C29</f>
        <v>DAWE</v>
      </c>
      <c r="C29" s="28">
        <v>13824</v>
      </c>
      <c r="D29" s="28">
        <v>14515</v>
      </c>
      <c r="E29" s="29">
        <f t="shared" si="3"/>
        <v>28339</v>
      </c>
      <c r="F29" s="28">
        <v>701</v>
      </c>
      <c r="G29" s="28">
        <v>768</v>
      </c>
      <c r="H29" s="29">
        <f>SUM(F29:G29)</f>
        <v>1469</v>
      </c>
      <c r="I29" s="28">
        <v>52</v>
      </c>
      <c r="J29" s="28">
        <v>39</v>
      </c>
      <c r="K29" s="29">
        <f t="shared" si="2"/>
        <v>91</v>
      </c>
    </row>
    <row r="30" spans="1:11" x14ac:dyDescent="0.25">
      <c r="A30" s="25"/>
      <c r="B30" s="26" t="str">
        <f>'[1]52'!C30</f>
        <v>REJOSARI</v>
      </c>
      <c r="C30" s="33">
        <v>5146</v>
      </c>
      <c r="D30" s="33">
        <v>5506</v>
      </c>
      <c r="E30" s="34">
        <f t="shared" si="3"/>
        <v>10652</v>
      </c>
      <c r="F30" s="33">
        <v>281</v>
      </c>
      <c r="G30" s="33">
        <v>374</v>
      </c>
      <c r="H30" s="34">
        <f>SUM(F30:G30)</f>
        <v>655</v>
      </c>
      <c r="I30" s="33">
        <v>35</v>
      </c>
      <c r="J30" s="33">
        <v>40</v>
      </c>
      <c r="K30" s="34">
        <f t="shared" si="2"/>
        <v>75</v>
      </c>
    </row>
    <row r="31" spans="1:11" x14ac:dyDescent="0.25">
      <c r="A31" s="35" t="s">
        <v>14</v>
      </c>
      <c r="B31" s="35"/>
      <c r="C31" s="27">
        <f t="shared" ref="C31:K31" si="4">SUM(C11:C30)</f>
        <v>188235</v>
      </c>
      <c r="D31" s="27">
        <f t="shared" si="4"/>
        <v>242533</v>
      </c>
      <c r="E31" s="27">
        <f t="shared" si="4"/>
        <v>430768</v>
      </c>
      <c r="F31" s="27">
        <f t="shared" si="4"/>
        <v>2636</v>
      </c>
      <c r="G31" s="27">
        <f t="shared" si="4"/>
        <v>3990</v>
      </c>
      <c r="H31" s="27">
        <f t="shared" si="4"/>
        <v>6626</v>
      </c>
      <c r="I31" s="27">
        <f t="shared" si="4"/>
        <v>423</v>
      </c>
      <c r="J31" s="27">
        <f t="shared" si="4"/>
        <v>340</v>
      </c>
      <c r="K31" s="27">
        <f t="shared" si="4"/>
        <v>763</v>
      </c>
    </row>
    <row r="32" spans="1:11" x14ac:dyDescent="0.25">
      <c r="A32" s="25">
        <v>1</v>
      </c>
      <c r="B32" s="36" t="s">
        <v>15</v>
      </c>
      <c r="C32" s="37">
        <v>73075</v>
      </c>
      <c r="D32" s="37">
        <v>85774</v>
      </c>
      <c r="E32" s="27">
        <f t="shared" si="3"/>
        <v>158849</v>
      </c>
      <c r="F32" s="38">
        <v>10475</v>
      </c>
      <c r="G32" s="37">
        <v>11660</v>
      </c>
      <c r="H32" s="27">
        <f>SUM(F32:G32)</f>
        <v>22135</v>
      </c>
      <c r="I32" s="37">
        <v>8105</v>
      </c>
      <c r="J32" s="37">
        <v>6011</v>
      </c>
      <c r="K32" s="27">
        <f>SUM(I32:J32)</f>
        <v>14116</v>
      </c>
    </row>
    <row r="33" spans="1:11" x14ac:dyDescent="0.25">
      <c r="A33" s="25">
        <v>2</v>
      </c>
      <c r="B33" s="36" t="s">
        <v>16</v>
      </c>
      <c r="C33" s="28">
        <v>151810</v>
      </c>
      <c r="D33" s="28">
        <v>120663</v>
      </c>
      <c r="E33" s="29">
        <f t="shared" si="3"/>
        <v>272473</v>
      </c>
      <c r="F33" s="39">
        <v>10874</v>
      </c>
      <c r="G33" s="28">
        <v>14126</v>
      </c>
      <c r="H33" s="29">
        <f t="shared" ref="H33:H41" si="5">SUM(F33:G33)</f>
        <v>25000</v>
      </c>
      <c r="I33" s="40">
        <v>335</v>
      </c>
      <c r="J33" s="40">
        <v>211</v>
      </c>
      <c r="K33" s="29">
        <f t="shared" ref="K33:K41" si="6">SUM(I33:J33)</f>
        <v>546</v>
      </c>
    </row>
    <row r="34" spans="1:11" x14ac:dyDescent="0.25">
      <c r="A34" s="25">
        <v>3</v>
      </c>
      <c r="B34" s="41" t="s">
        <v>17</v>
      </c>
      <c r="C34" s="42">
        <v>36835</v>
      </c>
      <c r="D34" s="42">
        <v>55253</v>
      </c>
      <c r="E34" s="29">
        <f t="shared" si="3"/>
        <v>92088</v>
      </c>
      <c r="F34" s="42">
        <v>6242</v>
      </c>
      <c r="G34" s="42">
        <v>9362</v>
      </c>
      <c r="H34" s="29">
        <f t="shared" si="5"/>
        <v>15604</v>
      </c>
      <c r="I34" s="42">
        <v>90</v>
      </c>
      <c r="J34" s="42">
        <v>134</v>
      </c>
      <c r="K34" s="29">
        <f t="shared" si="6"/>
        <v>224</v>
      </c>
    </row>
    <row r="35" spans="1:11" x14ac:dyDescent="0.25">
      <c r="A35" s="25">
        <v>4</v>
      </c>
      <c r="B35" s="41" t="s">
        <v>18</v>
      </c>
      <c r="C35" s="43">
        <v>3.782</v>
      </c>
      <c r="D35" s="43">
        <v>2.7949999999999999</v>
      </c>
      <c r="E35" s="29">
        <f t="shared" si="3"/>
        <v>6.577</v>
      </c>
      <c r="F35" s="44">
        <v>1032</v>
      </c>
      <c r="G35" s="43">
        <v>987</v>
      </c>
      <c r="H35" s="29">
        <f t="shared" si="5"/>
        <v>2019</v>
      </c>
      <c r="I35" s="29"/>
      <c r="J35" s="29"/>
      <c r="K35" s="29">
        <f t="shared" si="6"/>
        <v>0</v>
      </c>
    </row>
    <row r="36" spans="1:11" x14ac:dyDescent="0.25">
      <c r="A36" s="25">
        <v>5</v>
      </c>
      <c r="B36" s="45" t="s">
        <v>19</v>
      </c>
      <c r="C36" s="29"/>
      <c r="D36" s="29"/>
      <c r="E36" s="29">
        <f t="shared" si="3"/>
        <v>0</v>
      </c>
      <c r="F36" s="29"/>
      <c r="G36" s="29"/>
      <c r="H36" s="29">
        <f t="shared" si="5"/>
        <v>0</v>
      </c>
      <c r="I36" s="29"/>
      <c r="J36" s="29"/>
      <c r="K36" s="29">
        <f t="shared" si="6"/>
        <v>0</v>
      </c>
    </row>
    <row r="37" spans="1:11" x14ac:dyDescent="0.25">
      <c r="A37" s="25">
        <v>6</v>
      </c>
      <c r="B37" s="41" t="s">
        <v>20</v>
      </c>
      <c r="C37" s="29">
        <v>17196</v>
      </c>
      <c r="D37" s="29">
        <v>31271</v>
      </c>
      <c r="E37" s="29">
        <f t="shared" si="3"/>
        <v>48467</v>
      </c>
      <c r="F37" s="29"/>
      <c r="G37" s="29"/>
      <c r="H37" s="29">
        <f t="shared" si="5"/>
        <v>0</v>
      </c>
      <c r="I37" s="29"/>
      <c r="J37" s="29"/>
      <c r="K37" s="29">
        <f t="shared" si="6"/>
        <v>0</v>
      </c>
    </row>
    <row r="38" spans="1:11" x14ac:dyDescent="0.25">
      <c r="A38" s="25">
        <v>7</v>
      </c>
      <c r="B38" s="41" t="s">
        <v>21</v>
      </c>
      <c r="C38" s="29"/>
      <c r="D38" s="29"/>
      <c r="E38" s="29">
        <f t="shared" si="3"/>
        <v>0</v>
      </c>
      <c r="F38" s="29"/>
      <c r="G38" s="29"/>
      <c r="H38" s="29">
        <f t="shared" si="5"/>
        <v>0</v>
      </c>
      <c r="I38" s="29"/>
      <c r="J38" s="29"/>
      <c r="K38" s="29">
        <f t="shared" si="6"/>
        <v>0</v>
      </c>
    </row>
    <row r="39" spans="1:11" x14ac:dyDescent="0.25">
      <c r="A39" s="25">
        <v>8</v>
      </c>
      <c r="B39" s="45" t="s">
        <v>22</v>
      </c>
      <c r="C39" s="29"/>
      <c r="D39" s="29">
        <v>14298</v>
      </c>
      <c r="E39" s="29">
        <f t="shared" si="3"/>
        <v>14298</v>
      </c>
      <c r="F39" s="29"/>
      <c r="G39" s="29">
        <v>1516</v>
      </c>
      <c r="H39" s="29">
        <f t="shared" si="5"/>
        <v>1516</v>
      </c>
      <c r="I39" s="29">
        <v>0</v>
      </c>
      <c r="J39" s="29">
        <v>0</v>
      </c>
      <c r="K39" s="29">
        <f t="shared" si="6"/>
        <v>0</v>
      </c>
    </row>
    <row r="40" spans="1:11" x14ac:dyDescent="0.25">
      <c r="A40" s="25">
        <v>9</v>
      </c>
      <c r="B40" s="41" t="s">
        <v>23</v>
      </c>
      <c r="C40" s="29"/>
      <c r="D40" s="29"/>
      <c r="E40" s="29">
        <f t="shared" si="3"/>
        <v>0</v>
      </c>
      <c r="F40" s="29"/>
      <c r="G40" s="29"/>
      <c r="H40" s="29">
        <f t="shared" si="5"/>
        <v>0</v>
      </c>
      <c r="I40" s="29"/>
      <c r="J40" s="29"/>
      <c r="K40" s="29">
        <f t="shared" si="6"/>
        <v>0</v>
      </c>
    </row>
    <row r="41" spans="1:11" x14ac:dyDescent="0.25">
      <c r="A41" s="25">
        <v>10</v>
      </c>
      <c r="B41" s="41" t="s">
        <v>24</v>
      </c>
      <c r="C41" s="29">
        <v>646</v>
      </c>
      <c r="D41" s="29">
        <v>342</v>
      </c>
      <c r="E41" s="29">
        <f t="shared" si="3"/>
        <v>988</v>
      </c>
      <c r="F41" s="29">
        <v>108</v>
      </c>
      <c r="G41" s="29">
        <v>84</v>
      </c>
      <c r="H41" s="29">
        <f t="shared" si="5"/>
        <v>192</v>
      </c>
      <c r="I41" s="29"/>
      <c r="J41" s="29"/>
      <c r="K41" s="29">
        <f t="shared" si="6"/>
        <v>0</v>
      </c>
    </row>
    <row r="42" spans="1:11" x14ac:dyDescent="0.25">
      <c r="A42" s="25"/>
      <c r="B42" s="26"/>
      <c r="C42" s="34"/>
      <c r="D42" s="34"/>
      <c r="E42" s="34">
        <f t="shared" si="3"/>
        <v>0</v>
      </c>
      <c r="F42" s="34"/>
      <c r="G42" s="34"/>
      <c r="H42" s="34">
        <f>SUM(F42:G42)</f>
        <v>0</v>
      </c>
      <c r="I42" s="34"/>
      <c r="J42" s="34"/>
      <c r="K42" s="34">
        <f>SUM(I42:J42)</f>
        <v>0</v>
      </c>
    </row>
    <row r="43" spans="1:11" x14ac:dyDescent="0.25">
      <c r="A43" s="35" t="s">
        <v>25</v>
      </c>
      <c r="B43" s="35"/>
      <c r="C43" s="46">
        <f t="shared" ref="C43:K43" si="7">SUM(C32:C42)</f>
        <v>279565.78200000001</v>
      </c>
      <c r="D43" s="46">
        <f t="shared" si="7"/>
        <v>307603.79500000004</v>
      </c>
      <c r="E43" s="46">
        <f t="shared" si="7"/>
        <v>587169.57700000005</v>
      </c>
      <c r="F43" s="46">
        <f t="shared" si="7"/>
        <v>28731</v>
      </c>
      <c r="G43" s="46">
        <f t="shared" si="7"/>
        <v>37735</v>
      </c>
      <c r="H43" s="46">
        <f t="shared" si="7"/>
        <v>66466</v>
      </c>
      <c r="I43" s="46">
        <f t="shared" si="7"/>
        <v>8530</v>
      </c>
      <c r="J43" s="46">
        <f t="shared" si="7"/>
        <v>6356</v>
      </c>
      <c r="K43" s="46">
        <f t="shared" si="7"/>
        <v>14886</v>
      </c>
    </row>
    <row r="44" spans="1:11" x14ac:dyDescent="0.25">
      <c r="A44" s="25">
        <v>1</v>
      </c>
      <c r="B44" s="26" t="s">
        <v>26</v>
      </c>
      <c r="C44" s="29"/>
      <c r="D44" s="29"/>
      <c r="E44" s="29">
        <f>SUM(C44:D44)</f>
        <v>0</v>
      </c>
      <c r="F44" s="29"/>
      <c r="G44" s="29"/>
      <c r="H44" s="29">
        <f>SUM(F44:G44)</f>
        <v>0</v>
      </c>
      <c r="I44" s="29"/>
      <c r="J44" s="29"/>
      <c r="K44" s="29">
        <f>SUM(I44:J44)</f>
        <v>0</v>
      </c>
    </row>
    <row r="45" spans="1:11" x14ac:dyDescent="0.25">
      <c r="A45" s="25">
        <v>2</v>
      </c>
      <c r="B45" s="26" t="s">
        <v>26</v>
      </c>
      <c r="C45" s="29"/>
      <c r="D45" s="29"/>
      <c r="E45" s="29">
        <f>SUM(C45:D45)</f>
        <v>0</v>
      </c>
      <c r="F45" s="29"/>
      <c r="G45" s="29"/>
      <c r="H45" s="29">
        <f>SUM(F45:G45)</f>
        <v>0</v>
      </c>
      <c r="I45" s="29"/>
      <c r="J45" s="29"/>
      <c r="K45" s="29">
        <f>SUM(I45:J45)</f>
        <v>0</v>
      </c>
    </row>
    <row r="46" spans="1:11" x14ac:dyDescent="0.25">
      <c r="A46" s="25">
        <v>3</v>
      </c>
      <c r="B46" s="26" t="s">
        <v>26</v>
      </c>
      <c r="C46" s="29"/>
      <c r="D46" s="29"/>
      <c r="E46" s="29">
        <f>SUM(C46:D46)</f>
        <v>0</v>
      </c>
      <c r="F46" s="29"/>
      <c r="G46" s="29"/>
      <c r="H46" s="29">
        <f>SUM(F46:G46)</f>
        <v>0</v>
      </c>
      <c r="I46" s="29"/>
      <c r="J46" s="29"/>
      <c r="K46" s="29">
        <f>SUM(I46:J46)</f>
        <v>0</v>
      </c>
    </row>
    <row r="47" spans="1:11" x14ac:dyDescent="0.25">
      <c r="A47" s="25">
        <v>4</v>
      </c>
      <c r="B47" s="26" t="s">
        <v>26</v>
      </c>
      <c r="C47" s="29"/>
      <c r="D47" s="29"/>
      <c r="E47" s="29">
        <f>SUM(C47:D47)</f>
        <v>0</v>
      </c>
      <c r="F47" s="29"/>
      <c r="G47" s="29"/>
      <c r="H47" s="29">
        <f>SUM(F47:G47)</f>
        <v>0</v>
      </c>
      <c r="I47" s="29"/>
      <c r="J47" s="29"/>
      <c r="K47" s="29">
        <f>SUM(I47:J47)</f>
        <v>0</v>
      </c>
    </row>
    <row r="48" spans="1:11" x14ac:dyDescent="0.25">
      <c r="A48" s="47"/>
      <c r="B48" s="48"/>
      <c r="C48" s="34"/>
      <c r="D48" s="34"/>
      <c r="E48" s="34">
        <f>SUM(C48:D48)</f>
        <v>0</v>
      </c>
      <c r="F48" s="34"/>
      <c r="G48" s="34"/>
      <c r="H48" s="34">
        <f>SUM(F48:G48)</f>
        <v>0</v>
      </c>
      <c r="I48" s="34"/>
      <c r="J48" s="34"/>
      <c r="K48" s="34">
        <f>SUM(I48:J48)</f>
        <v>0</v>
      </c>
    </row>
    <row r="49" spans="1:11" x14ac:dyDescent="0.25">
      <c r="A49" s="35" t="s">
        <v>27</v>
      </c>
      <c r="B49" s="49"/>
      <c r="C49" s="29">
        <f>SUM(C44:C48)</f>
        <v>0</v>
      </c>
      <c r="D49" s="29">
        <f>SUM(D44:D48)</f>
        <v>0</v>
      </c>
      <c r="E49" s="29">
        <f>SUM(E44:E48)</f>
        <v>0</v>
      </c>
      <c r="F49" s="29">
        <f t="shared" ref="F49:K49" si="8">SUM(F44:F48)</f>
        <v>0</v>
      </c>
      <c r="G49" s="29">
        <f t="shared" si="8"/>
        <v>0</v>
      </c>
      <c r="H49" s="29">
        <f t="shared" si="8"/>
        <v>0</v>
      </c>
      <c r="I49" s="29">
        <f t="shared" si="8"/>
        <v>0</v>
      </c>
      <c r="J49" s="29">
        <f t="shared" si="8"/>
        <v>0</v>
      </c>
      <c r="K49" s="29">
        <f t="shared" si="8"/>
        <v>0</v>
      </c>
    </row>
    <row r="50" spans="1:11" x14ac:dyDescent="0.25">
      <c r="A50" s="50" t="s">
        <v>28</v>
      </c>
      <c r="B50" s="50"/>
      <c r="C50" s="46">
        <f t="shared" ref="C50:K50" si="9">C31+C43+C49</f>
        <v>467800.78200000001</v>
      </c>
      <c r="D50" s="46">
        <f t="shared" si="9"/>
        <v>550136.79500000004</v>
      </c>
      <c r="E50" s="46">
        <f t="shared" si="9"/>
        <v>1017937.577</v>
      </c>
      <c r="F50" s="46">
        <f t="shared" si="9"/>
        <v>31367</v>
      </c>
      <c r="G50" s="46">
        <f t="shared" si="9"/>
        <v>41725</v>
      </c>
      <c r="H50" s="46">
        <f t="shared" si="9"/>
        <v>73092</v>
      </c>
      <c r="I50" s="46">
        <f t="shared" si="9"/>
        <v>8953</v>
      </c>
      <c r="J50" s="46">
        <f t="shared" si="9"/>
        <v>6696</v>
      </c>
      <c r="K50" s="46">
        <f t="shared" si="9"/>
        <v>15649</v>
      </c>
    </row>
    <row r="51" spans="1:11" x14ac:dyDescent="0.25">
      <c r="A51" s="50" t="s">
        <v>29</v>
      </c>
      <c r="B51" s="50"/>
      <c r="C51" s="46">
        <f>'[1]2'!C28</f>
        <v>415830</v>
      </c>
      <c r="D51" s="46">
        <f>'[1]2'!D28</f>
        <v>419488</v>
      </c>
      <c r="E51" s="46">
        <f>SUM(C51:D51)</f>
        <v>835318</v>
      </c>
      <c r="F51" s="46">
        <f>'[1]2'!C28</f>
        <v>415830</v>
      </c>
      <c r="G51" s="46">
        <f>'[1]2'!D28</f>
        <v>419488</v>
      </c>
      <c r="H51" s="46">
        <f>SUM(F51:G51)</f>
        <v>835318</v>
      </c>
      <c r="I51" s="51"/>
      <c r="J51" s="51"/>
      <c r="K51" s="52"/>
    </row>
    <row r="52" spans="1:11" ht="15.75" thickBot="1" x14ac:dyDescent="0.3">
      <c r="A52" s="53" t="s">
        <v>30</v>
      </c>
      <c r="B52" s="53"/>
      <c r="C52" s="54">
        <f t="shared" ref="C52:H52" si="10">C50/C51*100</f>
        <v>112.49808383233533</v>
      </c>
      <c r="D52" s="54">
        <f>D50/D51*100</f>
        <v>131.1448229746739</v>
      </c>
      <c r="E52" s="54">
        <f>E50/E51*100</f>
        <v>121.86228202911946</v>
      </c>
      <c r="F52" s="54">
        <f t="shared" si="10"/>
        <v>7.5432267994132216</v>
      </c>
      <c r="G52" s="54">
        <f t="shared" si="10"/>
        <v>9.9466492486078266</v>
      </c>
      <c r="H52" s="54">
        <f t="shared" si="10"/>
        <v>8.7502005224357671</v>
      </c>
      <c r="I52" s="55"/>
      <c r="J52" s="55"/>
      <c r="K52" s="56"/>
    </row>
    <row r="53" spans="1:1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x14ac:dyDescent="0.25">
      <c r="A54" s="5" t="s">
        <v>31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 t="s">
        <v>32</v>
      </c>
      <c r="B55" s="5"/>
      <c r="C55" s="5"/>
      <c r="D55" s="5"/>
      <c r="E55" s="5"/>
      <c r="F55" s="5"/>
      <c r="G55" s="5"/>
      <c r="H55" s="5"/>
      <c r="I55" s="5"/>
      <c r="J55" s="5"/>
      <c r="K55" s="5"/>
    </row>
  </sheetData>
  <mergeCells count="7">
    <mergeCell ref="I51:K52"/>
    <mergeCell ref="A3:K3"/>
    <mergeCell ref="A7:A9"/>
    <mergeCell ref="B7:B9"/>
    <mergeCell ref="C8:E8"/>
    <mergeCell ref="F8:H8"/>
    <mergeCell ref="I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2018-10-17T02:35:24Z</dcterms:created>
  <dcterms:modified xsi:type="dcterms:W3CDTF">2018-10-17T02:54:35Z</dcterms:modified>
</cp:coreProperties>
</file>