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30" sheetId="1" r:id="rId1"/>
  </sheets>
  <externalReferences>
    <externalReference r:id="rId4"/>
  </externalReferences>
  <definedNames>
    <definedName name="_xlnm.Print_Area" localSheetId="0">'30'!$A$1:$P$33</definedName>
  </definedNames>
  <calcPr fullCalcOnLoad="1"/>
</workbook>
</file>

<file path=xl/sharedStrings.xml><?xml version="1.0" encoding="utf-8"?>
<sst xmlns="http://schemas.openxmlformats.org/spreadsheetml/2006/main" count="27" uniqueCount="17">
  <si>
    <t>Sumber: Seksi Pengendalian Penyakit</t>
  </si>
  <si>
    <t>JUMLAH (KAB/KOTA)</t>
  </si>
  <si>
    <t>%</t>
  </si>
  <si>
    <t>JUMLAH</t>
  </si>
  <si>
    <t>TT2+</t>
  </si>
  <si>
    <t>TT-5</t>
  </si>
  <si>
    <t>TT-4</t>
  </si>
  <si>
    <t>TT-3</t>
  </si>
  <si>
    <t>TT-2</t>
  </si>
  <si>
    <t>TT-1</t>
  </si>
  <si>
    <t>IMUNISASI TETANUS TOKSOID PADA IBU HAMIL</t>
  </si>
  <si>
    <t>JUMLAH IBU HAMIL</t>
  </si>
  <si>
    <t>PUSKESMAS</t>
  </si>
  <si>
    <t>KECAMATAN</t>
  </si>
  <si>
    <t>NO</t>
  </si>
  <si>
    <t>PERSENTASE CAKUPAN IMUNISASI TT PADA IBU HAMIL MENURUT KECAMATAN DAN PUSKESMAS</t>
  </si>
  <si>
    <t>TABEL 30</t>
  </si>
</sst>
</file>

<file path=xl/styles.xml><?xml version="1.0" encoding="utf-8"?>
<styleSheet xmlns="http://schemas.openxmlformats.org/spreadsheetml/2006/main">
  <numFmts count="1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7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7" fontId="18" fillId="0" borderId="0" xfId="0" applyNumberFormat="1" applyFont="1" applyAlignment="1">
      <alignment vertical="center"/>
    </xf>
    <xf numFmtId="165" fontId="18" fillId="33" borderId="11" xfId="43" applyNumberFormat="1" applyFont="1" applyFill="1" applyBorder="1" applyAlignment="1">
      <alignment vertical="center"/>
    </xf>
    <xf numFmtId="37" fontId="18" fillId="33" borderId="12" xfId="43" applyNumberFormat="1" applyFont="1" applyFill="1" applyBorder="1" applyAlignment="1">
      <alignment vertical="center"/>
    </xf>
    <xf numFmtId="165" fontId="18" fillId="33" borderId="12" xfId="43" applyNumberFormat="1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165" fontId="18" fillId="33" borderId="14" xfId="43" applyNumberFormat="1" applyFont="1" applyFill="1" applyBorder="1" applyAlignment="1">
      <alignment vertical="center"/>
    </xf>
    <xf numFmtId="37" fontId="18" fillId="33" borderId="15" xfId="43" applyNumberFormat="1" applyFont="1" applyFill="1" applyBorder="1" applyAlignment="1">
      <alignment vertical="center"/>
    </xf>
    <xf numFmtId="165" fontId="18" fillId="33" borderId="15" xfId="43" applyNumberFormat="1" applyFont="1" applyFill="1" applyBorder="1" applyAlignment="1">
      <alignment vertical="center"/>
    </xf>
    <xf numFmtId="37" fontId="18" fillId="33" borderId="15" xfId="0" applyNumberFormat="1" applyFont="1" applyFill="1" applyBorder="1" applyAlignment="1">
      <alignment horizontal="righ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37" fontId="18" fillId="0" borderId="0" xfId="0" applyNumberFormat="1" applyFont="1" applyFill="1" applyAlignment="1">
      <alignment vertical="center"/>
    </xf>
    <xf numFmtId="0" fontId="18" fillId="33" borderId="16" xfId="0" applyFont="1" applyFill="1" applyBorder="1" applyAlignment="1">
      <alignment horizontal="centerContinuous" vertical="center"/>
    </xf>
    <xf numFmtId="0" fontId="18" fillId="33" borderId="17" xfId="0" applyFont="1" applyFill="1" applyBorder="1" applyAlignment="1">
      <alignment horizontal="centerContinuous" vertical="center"/>
    </xf>
    <xf numFmtId="0" fontId="18" fillId="33" borderId="20" xfId="0" applyFont="1" applyFill="1" applyBorder="1" applyAlignment="1">
      <alignment horizontal="centerContinuous" vertical="center"/>
    </xf>
    <xf numFmtId="0" fontId="18" fillId="33" borderId="21" xfId="0" applyFont="1" applyFill="1" applyBorder="1" applyAlignment="1">
      <alignment horizontal="centerContinuous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 quotePrefix="1">
      <alignment horizontal="left" vertical="center"/>
    </xf>
    <xf numFmtId="0" fontId="18" fillId="33" borderId="24" xfId="0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9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1">
        <row r="5">
          <cell r="E5" t="str">
            <v>KABUPATEN</v>
          </cell>
          <cell r="F5" t="str">
            <v>KUDUS</v>
          </cell>
        </row>
        <row r="6">
          <cell r="E6" t="str">
            <v>TAHUN </v>
          </cell>
          <cell r="F6">
            <v>2016</v>
          </cell>
        </row>
      </sheetData>
      <sheetData sheetId="4">
        <row r="12">
          <cell r="A12">
            <v>1</v>
          </cell>
          <cell r="B12" t="str">
            <v> KALIWUNGU</v>
          </cell>
          <cell r="C12" t="str">
            <v>KALIWUNGU</v>
          </cell>
        </row>
        <row r="13">
          <cell r="A13">
            <v>2</v>
          </cell>
          <cell r="B13" t="str">
            <v> KALIWUNGU</v>
          </cell>
          <cell r="C13" t="str">
            <v>SIDOREKSO</v>
          </cell>
        </row>
        <row r="14">
          <cell r="A14">
            <v>3</v>
          </cell>
          <cell r="B14" t="str">
            <v> KOTA KUDUS</v>
          </cell>
          <cell r="C14" t="str">
            <v>WERGU WETAN</v>
          </cell>
        </row>
        <row r="15">
          <cell r="A15">
            <v>4</v>
          </cell>
          <cell r="B15" t="str">
            <v> KOTA KUDUS</v>
          </cell>
          <cell r="C15" t="str">
            <v>PURWOSARI</v>
          </cell>
        </row>
        <row r="16">
          <cell r="A16">
            <v>5</v>
          </cell>
          <cell r="B16" t="str">
            <v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> JATI</v>
          </cell>
          <cell r="C18" t="str">
            <v>NGEMBAL KULON</v>
          </cell>
        </row>
        <row r="19">
          <cell r="A19">
            <v>8</v>
          </cell>
          <cell r="B19" t="str">
            <v> UNDAAN</v>
          </cell>
          <cell r="C19" t="str">
            <v>UNDAAN</v>
          </cell>
        </row>
        <row r="20">
          <cell r="A20">
            <v>9</v>
          </cell>
          <cell r="B20" t="str">
            <v> UNDAAN</v>
          </cell>
          <cell r="C20" t="str">
            <v>NGEMPLAK</v>
          </cell>
        </row>
        <row r="21">
          <cell r="A21">
            <v>10</v>
          </cell>
          <cell r="B21" t="str">
            <v> MEJOBO</v>
          </cell>
          <cell r="C21" t="str">
            <v>MEJOBO</v>
          </cell>
        </row>
        <row r="22">
          <cell r="A22">
            <v>11</v>
          </cell>
          <cell r="B22" t="str">
            <v> MEJOBO</v>
          </cell>
          <cell r="C22" t="str">
            <v>JEPANG</v>
          </cell>
        </row>
        <row r="23">
          <cell r="A23">
            <v>12</v>
          </cell>
          <cell r="B23" t="str">
            <v> JEKULO</v>
          </cell>
          <cell r="C23" t="str">
            <v>JEKULO</v>
          </cell>
        </row>
        <row r="24">
          <cell r="A24">
            <v>13</v>
          </cell>
          <cell r="B24" t="str">
            <v> JEKULO</v>
          </cell>
          <cell r="C24" t="str">
            <v>TANJUNGREJO</v>
          </cell>
        </row>
        <row r="25">
          <cell r="A25">
            <v>14</v>
          </cell>
          <cell r="B25" t="str">
            <v> BAE</v>
          </cell>
          <cell r="C25" t="str">
            <v>BAE</v>
          </cell>
        </row>
        <row r="26">
          <cell r="A26">
            <v>15</v>
          </cell>
          <cell r="B26" t="str">
            <v> BAE</v>
          </cell>
          <cell r="C26" t="str">
            <v>DERSALAM</v>
          </cell>
        </row>
        <row r="27">
          <cell r="A27">
            <v>16</v>
          </cell>
          <cell r="B27" t="str">
            <v> GEBOG</v>
          </cell>
          <cell r="C27" t="str">
            <v>GRIBIG</v>
          </cell>
        </row>
        <row r="28">
          <cell r="A28">
            <v>17</v>
          </cell>
          <cell r="B28" t="str">
            <v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26">
        <row r="12">
          <cell r="D12">
            <v>1292</v>
          </cell>
        </row>
        <row r="13">
          <cell r="D13">
            <v>707</v>
          </cell>
        </row>
        <row r="14">
          <cell r="D14">
            <v>662</v>
          </cell>
        </row>
        <row r="15">
          <cell r="D15">
            <v>608</v>
          </cell>
        </row>
        <row r="16">
          <cell r="D16">
            <v>646</v>
          </cell>
        </row>
        <row r="17">
          <cell r="D17">
            <v>1198</v>
          </cell>
        </row>
        <row r="18">
          <cell r="D18">
            <v>1022</v>
          </cell>
        </row>
        <row r="20">
          <cell r="D20">
            <v>563</v>
          </cell>
        </row>
        <row r="21">
          <cell r="D21">
            <v>763</v>
          </cell>
        </row>
        <row r="22">
          <cell r="D22">
            <v>798</v>
          </cell>
        </row>
        <row r="23">
          <cell r="D23">
            <v>919</v>
          </cell>
        </row>
        <row r="24">
          <cell r="D24">
            <v>1296</v>
          </cell>
        </row>
        <row r="25">
          <cell r="D25">
            <v>889</v>
          </cell>
        </row>
        <row r="27">
          <cell r="D27">
            <v>1199</v>
          </cell>
        </row>
        <row r="29">
          <cell r="D29">
            <v>1382</v>
          </cell>
        </row>
        <row r="30">
          <cell r="D30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3"/>
  <sheetViews>
    <sheetView tabSelected="1" zoomScale="75" zoomScaleNormal="75" zoomScalePageLayoutView="0" workbookViewId="0" topLeftCell="B1">
      <selection activeCell="R8" sqref="R8:V31"/>
    </sheetView>
  </sheetViews>
  <sheetFormatPr defaultColWidth="9.140625" defaultRowHeight="12.75"/>
  <cols>
    <col min="1" max="1" width="5.7109375" style="1" customWidth="1"/>
    <col min="2" max="3" width="21.7109375" style="1" customWidth="1"/>
    <col min="4" max="4" width="15.28125" style="1" customWidth="1"/>
    <col min="5" max="16" width="10.7109375" style="1" customWidth="1"/>
    <col min="17" max="16384" width="9.140625" style="1" customWidth="1"/>
  </cols>
  <sheetData>
    <row r="1" ht="15">
      <c r="A1" s="39" t="s">
        <v>16</v>
      </c>
    </row>
    <row r="3" spans="1:16" ht="1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6" ht="15">
      <c r="B4" s="2"/>
      <c r="C4" s="2"/>
      <c r="D4" s="2"/>
      <c r="F4" s="37"/>
      <c r="G4" s="37" t="str">
        <f>'[1]1'!E5</f>
        <v>KABUPATEN</v>
      </c>
      <c r="H4" s="36" t="str">
        <f>'[1]1'!F5</f>
        <v>KUDUS</v>
      </c>
      <c r="K4" s="35"/>
      <c r="L4" s="35"/>
      <c r="M4" s="35"/>
      <c r="N4" s="35"/>
      <c r="O4" s="35"/>
      <c r="P4" s="35"/>
    </row>
    <row r="5" spans="2:16" ht="15">
      <c r="B5" s="2"/>
      <c r="C5" s="2"/>
      <c r="D5" s="2"/>
      <c r="F5" s="37"/>
      <c r="G5" s="37" t="str">
        <f>'[1]1'!E6</f>
        <v>TAHUN </v>
      </c>
      <c r="H5" s="36">
        <f>'[1]1'!F6</f>
        <v>2016</v>
      </c>
      <c r="K5" s="35"/>
      <c r="L5" s="35"/>
      <c r="M5" s="35"/>
      <c r="N5" s="35"/>
      <c r="O5" s="35"/>
      <c r="P5" s="35"/>
    </row>
    <row r="6" spans="1:16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2"/>
    </row>
    <row r="7" spans="1:17" s="18" customFormat="1" ht="18" customHeight="1">
      <c r="A7" s="32" t="s">
        <v>14</v>
      </c>
      <c r="B7" s="32" t="s">
        <v>13</v>
      </c>
      <c r="C7" s="32" t="s">
        <v>12</v>
      </c>
      <c r="D7" s="31" t="s">
        <v>11</v>
      </c>
      <c r="E7" s="40" t="s">
        <v>10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33"/>
    </row>
    <row r="8" spans="1:21" s="18" customFormat="1" ht="18" customHeight="1">
      <c r="A8" s="32"/>
      <c r="B8" s="32"/>
      <c r="C8" s="32"/>
      <c r="D8" s="31"/>
      <c r="E8" s="29" t="s">
        <v>9</v>
      </c>
      <c r="F8" s="30"/>
      <c r="G8" s="29" t="s">
        <v>8</v>
      </c>
      <c r="H8" s="30"/>
      <c r="I8" s="29" t="s">
        <v>7</v>
      </c>
      <c r="J8" s="30"/>
      <c r="K8" s="29" t="s">
        <v>6</v>
      </c>
      <c r="L8" s="27"/>
      <c r="M8" s="29" t="s">
        <v>5</v>
      </c>
      <c r="N8" s="27"/>
      <c r="O8" s="28" t="s">
        <v>4</v>
      </c>
      <c r="P8" s="27"/>
      <c r="U8" s="26"/>
    </row>
    <row r="9" spans="1:16" s="18" customFormat="1" ht="18" customHeight="1">
      <c r="A9" s="25"/>
      <c r="B9" s="25"/>
      <c r="C9" s="25"/>
      <c r="D9" s="24"/>
      <c r="E9" s="22" t="s">
        <v>3</v>
      </c>
      <c r="F9" s="23" t="s">
        <v>2</v>
      </c>
      <c r="G9" s="22" t="s">
        <v>3</v>
      </c>
      <c r="H9" s="23" t="s">
        <v>2</v>
      </c>
      <c r="I9" s="22" t="s">
        <v>3</v>
      </c>
      <c r="J9" s="23" t="s">
        <v>2</v>
      </c>
      <c r="K9" s="22" t="s">
        <v>3</v>
      </c>
      <c r="L9" s="23" t="s">
        <v>2</v>
      </c>
      <c r="M9" s="22" t="s">
        <v>3</v>
      </c>
      <c r="N9" s="23" t="s">
        <v>2</v>
      </c>
      <c r="O9" s="22" t="s">
        <v>3</v>
      </c>
      <c r="P9" s="21" t="s">
        <v>2</v>
      </c>
    </row>
    <row r="10" spans="1:16" s="18" customFormat="1" ht="18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19">
        <v>16</v>
      </c>
    </row>
    <row r="11" spans="1:16" ht="18" customHeight="1">
      <c r="A11" s="17">
        <f>'[1]4'!A12</f>
        <v>1</v>
      </c>
      <c r="B11" s="16" t="str">
        <f>'[1]4'!B12</f>
        <v> KALIWUNGU</v>
      </c>
      <c r="C11" s="16" t="str">
        <f>'[1]4'!C12</f>
        <v>KALIWUNGU</v>
      </c>
      <c r="D11" s="15">
        <f>'[1]29'!D12</f>
        <v>1292</v>
      </c>
      <c r="E11" s="13">
        <v>927</v>
      </c>
      <c r="F11" s="14">
        <f>E11/$D11*100</f>
        <v>71.74922600619195</v>
      </c>
      <c r="G11" s="13">
        <v>779</v>
      </c>
      <c r="H11" s="14">
        <f>G11/$D11*100</f>
        <v>60.29411764705882</v>
      </c>
      <c r="I11" s="13">
        <v>1460</v>
      </c>
      <c r="J11" s="14">
        <f>I11/$D11*100</f>
        <v>113.0030959752322</v>
      </c>
      <c r="K11" s="13">
        <v>1754</v>
      </c>
      <c r="L11" s="14">
        <f>K11/$D11*100</f>
        <v>135.75851393188853</v>
      </c>
      <c r="M11" s="13">
        <v>1337</v>
      </c>
      <c r="N11" s="14">
        <f>M11/$D11*100</f>
        <v>103.48297213622291</v>
      </c>
      <c r="O11" s="13">
        <f>SUM(G11,I11,K11,M11)</f>
        <v>5330</v>
      </c>
      <c r="P11" s="12">
        <f>O11/$D11*100</f>
        <v>412.5386996904025</v>
      </c>
    </row>
    <row r="12" spans="1:22" ht="18" customHeight="1">
      <c r="A12" s="17">
        <f>'[1]4'!A13</f>
        <v>2</v>
      </c>
      <c r="B12" s="16" t="str">
        <f>'[1]4'!B13</f>
        <v> KALIWUNGU</v>
      </c>
      <c r="C12" s="16" t="str">
        <f>'[1]4'!C13</f>
        <v>SIDOREKSO</v>
      </c>
      <c r="D12" s="15">
        <f>'[1]29'!D13</f>
        <v>707</v>
      </c>
      <c r="E12" s="13">
        <v>707</v>
      </c>
      <c r="F12" s="14">
        <f>E12/$D12*100</f>
        <v>100</v>
      </c>
      <c r="G12" s="13">
        <v>688</v>
      </c>
      <c r="H12" s="14">
        <f>G12/$D12*100</f>
        <v>97.31258840169731</v>
      </c>
      <c r="I12" s="13">
        <v>8</v>
      </c>
      <c r="J12" s="14">
        <f>I12/$D12*100</f>
        <v>1.1315417256011315</v>
      </c>
      <c r="K12" s="13">
        <v>12</v>
      </c>
      <c r="L12" s="14">
        <f>K12/$D12*100</f>
        <v>1.6973125884016973</v>
      </c>
      <c r="M12" s="13">
        <v>252</v>
      </c>
      <c r="N12" s="14">
        <f>M12/$D12*100</f>
        <v>35.64356435643564</v>
      </c>
      <c r="O12" s="13">
        <f>SUM(G12,I12,K12,M12)</f>
        <v>960</v>
      </c>
      <c r="P12" s="12">
        <f>O12/$D12*100</f>
        <v>135.78500707213578</v>
      </c>
      <c r="R12" s="5"/>
      <c r="S12" s="5"/>
      <c r="T12" s="5"/>
      <c r="U12" s="5"/>
      <c r="V12" s="5"/>
    </row>
    <row r="13" spans="1:16" ht="18" customHeight="1">
      <c r="A13" s="17">
        <f>'[1]4'!A14</f>
        <v>3</v>
      </c>
      <c r="B13" s="16" t="str">
        <f>'[1]4'!B14</f>
        <v> KOTA KUDUS</v>
      </c>
      <c r="C13" s="16" t="str">
        <f>'[1]4'!C14</f>
        <v>WERGU WETAN</v>
      </c>
      <c r="D13" s="15">
        <f>'[1]29'!D14</f>
        <v>662</v>
      </c>
      <c r="E13" s="13">
        <v>648</v>
      </c>
      <c r="F13" s="14">
        <f>E13/$D13*100</f>
        <v>97.88519637462235</v>
      </c>
      <c r="G13" s="13">
        <v>637</v>
      </c>
      <c r="H13" s="14">
        <f>G13/$D13*100</f>
        <v>96.22356495468279</v>
      </c>
      <c r="I13" s="13">
        <v>189</v>
      </c>
      <c r="J13" s="14">
        <f>I13/$D13*100</f>
        <v>28.54984894259819</v>
      </c>
      <c r="K13" s="13">
        <v>134</v>
      </c>
      <c r="L13" s="14">
        <f>K13/$D13*100</f>
        <v>20.241691842900302</v>
      </c>
      <c r="M13" s="13">
        <v>80</v>
      </c>
      <c r="N13" s="14">
        <f>M13/$D13*100</f>
        <v>12.084592145015106</v>
      </c>
      <c r="O13" s="13">
        <f>SUM(G13,I13,K13,M13)</f>
        <v>1040</v>
      </c>
      <c r="P13" s="12">
        <f>O13/$D13*100</f>
        <v>157.09969788519638</v>
      </c>
    </row>
    <row r="14" spans="1:16" ht="18" customHeight="1">
      <c r="A14" s="17">
        <f>'[1]4'!A15</f>
        <v>4</v>
      </c>
      <c r="B14" s="16" t="str">
        <f>'[1]4'!B15</f>
        <v> KOTA KUDUS</v>
      </c>
      <c r="C14" s="16" t="str">
        <f>'[1]4'!C15</f>
        <v>PURWOSARI</v>
      </c>
      <c r="D14" s="15">
        <f>'[1]29'!D15</f>
        <v>608</v>
      </c>
      <c r="E14" s="13">
        <v>546</v>
      </c>
      <c r="F14" s="14">
        <f>E14/$D14*100</f>
        <v>89.80263157894737</v>
      </c>
      <c r="G14" s="13">
        <v>536</v>
      </c>
      <c r="H14" s="14">
        <f>G14/$D14*100</f>
        <v>88.1578947368421</v>
      </c>
      <c r="I14" s="13">
        <v>0</v>
      </c>
      <c r="J14" s="14">
        <f>I14/$D14*100</f>
        <v>0</v>
      </c>
      <c r="K14" s="13">
        <v>0</v>
      </c>
      <c r="L14" s="14">
        <f>K14/$D14*100</f>
        <v>0</v>
      </c>
      <c r="M14" s="13">
        <v>0</v>
      </c>
      <c r="N14" s="14">
        <f>M14/$D14*100</f>
        <v>0</v>
      </c>
      <c r="O14" s="13">
        <f>SUM(G14,I14,K14,M14)</f>
        <v>536</v>
      </c>
      <c r="P14" s="12">
        <f>O14/$D14*100</f>
        <v>88.1578947368421</v>
      </c>
    </row>
    <row r="15" spans="1:22" ht="18" customHeight="1">
      <c r="A15" s="17">
        <f>'[1]4'!A16</f>
        <v>5</v>
      </c>
      <c r="B15" s="16" t="str">
        <f>'[1]4'!B16</f>
        <v> KOTA KUDUS</v>
      </c>
      <c r="C15" s="16" t="str">
        <f>'[1]4'!C16</f>
        <v>RENDENG</v>
      </c>
      <c r="D15" s="15">
        <f>'[1]29'!D16</f>
        <v>646</v>
      </c>
      <c r="E15" s="13">
        <v>0</v>
      </c>
      <c r="F15" s="14">
        <f>E15/$D15*100</f>
        <v>0</v>
      </c>
      <c r="G15" s="13">
        <v>0</v>
      </c>
      <c r="H15" s="14">
        <f>G15/$D15*100</f>
        <v>0</v>
      </c>
      <c r="I15" s="13">
        <v>198</v>
      </c>
      <c r="J15" s="14">
        <f>I15/$D15*100</f>
        <v>30.65015479876161</v>
      </c>
      <c r="K15" s="13">
        <v>220</v>
      </c>
      <c r="L15" s="14">
        <f>K15/$D15*100</f>
        <v>34.05572755417957</v>
      </c>
      <c r="M15" s="13">
        <v>197</v>
      </c>
      <c r="N15" s="14">
        <f>M15/$D15*100</f>
        <v>30.495356037151705</v>
      </c>
      <c r="O15" s="13">
        <f>SUM(G15,I15,K15,M15)</f>
        <v>615</v>
      </c>
      <c r="P15" s="12">
        <f>O15/$D15*100</f>
        <v>95.20123839009288</v>
      </c>
      <c r="R15" s="5"/>
      <c r="S15" s="5"/>
      <c r="T15" s="5"/>
      <c r="U15" s="5"/>
      <c r="V15" s="5"/>
    </row>
    <row r="16" spans="1:16" ht="18" customHeight="1">
      <c r="A16" s="17">
        <f>'[1]4'!A17</f>
        <v>6</v>
      </c>
      <c r="B16" s="16" t="str">
        <f>'[1]4'!C17</f>
        <v>JATI</v>
      </c>
      <c r="C16" s="16" t="str">
        <f>'[1]4'!C17</f>
        <v>JATI</v>
      </c>
      <c r="D16" s="15">
        <f>'[1]29'!D17</f>
        <v>1198</v>
      </c>
      <c r="E16" s="13">
        <v>0</v>
      </c>
      <c r="F16" s="14">
        <f>E16/$D16*100</f>
        <v>0</v>
      </c>
      <c r="G16" s="13">
        <v>0</v>
      </c>
      <c r="H16" s="14">
        <f>G16/$D16*100</f>
        <v>0</v>
      </c>
      <c r="I16" s="13">
        <v>679</v>
      </c>
      <c r="J16" s="14">
        <f>I16/$D16*100</f>
        <v>56.677796327212015</v>
      </c>
      <c r="K16" s="13">
        <v>632</v>
      </c>
      <c r="L16" s="14">
        <f>K16/$D16*100</f>
        <v>52.75459098497496</v>
      </c>
      <c r="M16" s="13">
        <v>335</v>
      </c>
      <c r="N16" s="14">
        <f>M16/$D16*100</f>
        <v>27.963272120200333</v>
      </c>
      <c r="O16" s="13">
        <f>SUM(G16,I16,K16,M16)</f>
        <v>1646</v>
      </c>
      <c r="P16" s="12">
        <f>O16/$D16*100</f>
        <v>137.3956594323873</v>
      </c>
    </row>
    <row r="17" spans="1:22" ht="18" customHeight="1">
      <c r="A17" s="17">
        <f>'[1]4'!A18</f>
        <v>7</v>
      </c>
      <c r="B17" s="16" t="str">
        <f>'[1]4'!B18</f>
        <v> JATI</v>
      </c>
      <c r="C17" s="16" t="str">
        <f>'[1]4'!C18</f>
        <v>NGEMBAL KULON</v>
      </c>
      <c r="D17" s="15">
        <f>'[1]29'!D18</f>
        <v>1022</v>
      </c>
      <c r="E17" s="13">
        <v>94</v>
      </c>
      <c r="F17" s="14">
        <f>E17/$D17*100</f>
        <v>9.197651663405088</v>
      </c>
      <c r="G17" s="13">
        <v>103</v>
      </c>
      <c r="H17" s="14">
        <f>G17/$D17*100</f>
        <v>10.078277886497064</v>
      </c>
      <c r="I17" s="13">
        <v>125</v>
      </c>
      <c r="J17" s="14">
        <f>I17/$D17*100</f>
        <v>12.23091976516634</v>
      </c>
      <c r="K17" s="13">
        <v>1017</v>
      </c>
      <c r="L17" s="14">
        <f>K17/$D17*100</f>
        <v>99.51076320939335</v>
      </c>
      <c r="M17" s="13">
        <v>988</v>
      </c>
      <c r="N17" s="14">
        <f>M17/$D17*100</f>
        <v>96.67318982387475</v>
      </c>
      <c r="O17" s="13">
        <v>2233</v>
      </c>
      <c r="P17" s="12">
        <f>O17/$D17*100</f>
        <v>218.49315068493152</v>
      </c>
      <c r="R17" s="5"/>
      <c r="S17" s="5"/>
      <c r="T17" s="5"/>
      <c r="U17" s="5"/>
      <c r="V17" s="5"/>
    </row>
    <row r="18" spans="1:16" ht="18" customHeight="1">
      <c r="A18" s="17">
        <f>'[1]4'!A19</f>
        <v>8</v>
      </c>
      <c r="B18" s="16" t="str">
        <f>'[1]4'!B19</f>
        <v> UNDAAN</v>
      </c>
      <c r="C18" s="16" t="str">
        <f>'[1]4'!C19</f>
        <v>UNDAAN</v>
      </c>
      <c r="D18" s="15">
        <v>894</v>
      </c>
      <c r="E18" s="13">
        <v>510</v>
      </c>
      <c r="F18" s="14">
        <f>E18/$D18*100</f>
        <v>57.04697986577181</v>
      </c>
      <c r="G18" s="13">
        <v>486</v>
      </c>
      <c r="H18" s="14">
        <f>G18/$D18*100</f>
        <v>54.36241610738255</v>
      </c>
      <c r="I18" s="13">
        <v>92</v>
      </c>
      <c r="J18" s="14">
        <f>I18/$D18*100</f>
        <v>10.290827740492169</v>
      </c>
      <c r="K18" s="13">
        <v>53</v>
      </c>
      <c r="L18" s="14">
        <f>K18/$D18*100</f>
        <v>5.9284116331096195</v>
      </c>
      <c r="M18" s="13">
        <v>44</v>
      </c>
      <c r="N18" s="14">
        <f>M18/$D18*100</f>
        <v>4.921700223713646</v>
      </c>
      <c r="O18" s="13">
        <f>SUM(G18,I18,K18,M18)</f>
        <v>675</v>
      </c>
      <c r="P18" s="12">
        <f>O18/$D18*100</f>
        <v>75.50335570469798</v>
      </c>
    </row>
    <row r="19" spans="1:22" ht="18" customHeight="1">
      <c r="A19" s="17">
        <f>'[1]4'!A20</f>
        <v>9</v>
      </c>
      <c r="B19" s="16" t="str">
        <f>'[1]4'!B20</f>
        <v> UNDAAN</v>
      </c>
      <c r="C19" s="16" t="str">
        <f>'[1]4'!C20</f>
        <v>NGEMPLAK</v>
      </c>
      <c r="D19" s="15">
        <f>'[1]29'!D20</f>
        <v>563</v>
      </c>
      <c r="E19" s="13">
        <v>0</v>
      </c>
      <c r="F19" s="14">
        <f>E19/$D19*100</f>
        <v>0</v>
      </c>
      <c r="G19" s="13">
        <v>292</v>
      </c>
      <c r="H19" s="14">
        <f>G19/$D19*100</f>
        <v>51.865008880994665</v>
      </c>
      <c r="I19" s="13">
        <v>293</v>
      </c>
      <c r="J19" s="14">
        <f>I19/$D19*100</f>
        <v>52.04262877442274</v>
      </c>
      <c r="K19" s="13">
        <v>635</v>
      </c>
      <c r="L19" s="14">
        <f>K19/$D19*100</f>
        <v>112.78863232682062</v>
      </c>
      <c r="M19" s="13">
        <v>605</v>
      </c>
      <c r="N19" s="14">
        <f>M19/$D19*100</f>
        <v>107.46003552397869</v>
      </c>
      <c r="O19" s="13">
        <f>SUM(G19,I19,K19,M19)</f>
        <v>1825</v>
      </c>
      <c r="P19" s="12">
        <f>O19/$D19*100</f>
        <v>324.1563055062167</v>
      </c>
      <c r="R19" s="5"/>
      <c r="S19" s="5"/>
      <c r="T19" s="5"/>
      <c r="U19" s="5"/>
      <c r="V19" s="5"/>
    </row>
    <row r="20" spans="1:16" ht="18" customHeight="1">
      <c r="A20" s="17">
        <f>'[1]4'!A21</f>
        <v>10</v>
      </c>
      <c r="B20" s="16" t="str">
        <f>'[1]4'!B21</f>
        <v> MEJOBO</v>
      </c>
      <c r="C20" s="16" t="str">
        <f>'[1]4'!C21</f>
        <v>MEJOBO</v>
      </c>
      <c r="D20" s="15">
        <f>'[1]29'!D21</f>
        <v>763</v>
      </c>
      <c r="E20" s="13">
        <v>256</v>
      </c>
      <c r="F20" s="14">
        <f>E20/$D20*100</f>
        <v>33.551769331585845</v>
      </c>
      <c r="G20" s="13">
        <v>348</v>
      </c>
      <c r="H20" s="14">
        <f>G20/$D20*100</f>
        <v>45.60943643512451</v>
      </c>
      <c r="I20" s="13">
        <v>376</v>
      </c>
      <c r="J20" s="14">
        <f>I20/$D20*100</f>
        <v>49.279161205766705</v>
      </c>
      <c r="K20" s="13">
        <v>324</v>
      </c>
      <c r="L20" s="14">
        <f>K20/$D20*100</f>
        <v>42.463958060288334</v>
      </c>
      <c r="M20" s="13">
        <v>69</v>
      </c>
      <c r="N20" s="14">
        <f>M20/$D20*100</f>
        <v>9.043250327653997</v>
      </c>
      <c r="O20" s="13">
        <f>SUM(G20,I20,K20,M20)</f>
        <v>1117</v>
      </c>
      <c r="P20" s="12">
        <f>O20/$D20*100</f>
        <v>146.39580602883356</v>
      </c>
    </row>
    <row r="21" spans="1:22" ht="18" customHeight="1">
      <c r="A21" s="17">
        <f>'[1]4'!A22</f>
        <v>11</v>
      </c>
      <c r="B21" s="16" t="str">
        <f>'[1]4'!B22</f>
        <v> MEJOBO</v>
      </c>
      <c r="C21" s="16" t="str">
        <f>'[1]4'!C22</f>
        <v>JEPANG</v>
      </c>
      <c r="D21" s="15">
        <f>'[1]29'!D22</f>
        <v>798</v>
      </c>
      <c r="E21" s="13">
        <v>658</v>
      </c>
      <c r="F21" s="14">
        <f>E21/$D21*100</f>
        <v>82.45614035087719</v>
      </c>
      <c r="G21" s="13">
        <v>344</v>
      </c>
      <c r="H21" s="14">
        <f>G21/$D21*100</f>
        <v>43.10776942355889</v>
      </c>
      <c r="I21" s="13">
        <v>268</v>
      </c>
      <c r="J21" s="14">
        <f>I21/$D21*100</f>
        <v>33.583959899749374</v>
      </c>
      <c r="K21" s="13">
        <v>172</v>
      </c>
      <c r="L21" s="14">
        <f>K21/$D21*100</f>
        <v>21.553884711779446</v>
      </c>
      <c r="M21" s="13">
        <v>26</v>
      </c>
      <c r="N21" s="14">
        <f>M21/$D21*100</f>
        <v>3.258145363408521</v>
      </c>
      <c r="O21" s="13">
        <f>SUM(G21,I21,K21,M21)</f>
        <v>810</v>
      </c>
      <c r="P21" s="12">
        <f>O21/$D21*100</f>
        <v>101.50375939849626</v>
      </c>
      <c r="R21" s="5"/>
      <c r="S21" s="5"/>
      <c r="T21" s="5"/>
      <c r="U21" s="5"/>
      <c r="V21" s="5"/>
    </row>
    <row r="22" spans="1:16" ht="18" customHeight="1">
      <c r="A22" s="17">
        <f>'[1]4'!A23</f>
        <v>12</v>
      </c>
      <c r="B22" s="16" t="str">
        <f>'[1]4'!B23</f>
        <v> JEKULO</v>
      </c>
      <c r="C22" s="16" t="str">
        <f>'[1]4'!C23</f>
        <v>JEKULO</v>
      </c>
      <c r="D22" s="15">
        <f>'[1]29'!D23</f>
        <v>919</v>
      </c>
      <c r="E22" s="13">
        <v>0</v>
      </c>
      <c r="F22" s="14">
        <f>E22/$D22*100</f>
        <v>0</v>
      </c>
      <c r="G22" s="13">
        <v>0</v>
      </c>
      <c r="H22" s="14">
        <f>G22/$D22*100</f>
        <v>0</v>
      </c>
      <c r="I22" s="13">
        <v>245</v>
      </c>
      <c r="J22" s="14">
        <f>I22/$D22*100</f>
        <v>26.659412404787812</v>
      </c>
      <c r="K22" s="13">
        <v>137</v>
      </c>
      <c r="L22" s="14">
        <f>K22/$D22*100</f>
        <v>14.907508161044614</v>
      </c>
      <c r="M22" s="13">
        <v>121</v>
      </c>
      <c r="N22" s="14">
        <f>M22/$D22*100</f>
        <v>13.166485310119697</v>
      </c>
      <c r="O22" s="13">
        <f>SUM(G22,I22,K22,M22)</f>
        <v>503</v>
      </c>
      <c r="P22" s="12">
        <f>O22/$D22*100</f>
        <v>54.73340587595212</v>
      </c>
    </row>
    <row r="23" spans="1:22" ht="18" customHeight="1">
      <c r="A23" s="17">
        <f>'[1]4'!A24</f>
        <v>13</v>
      </c>
      <c r="B23" s="16" t="str">
        <f>'[1]4'!B24</f>
        <v> JEKULO</v>
      </c>
      <c r="C23" s="16" t="str">
        <f>'[1]4'!C24</f>
        <v>TANJUNGREJO</v>
      </c>
      <c r="D23" s="15">
        <f>'[1]29'!D24</f>
        <v>1296</v>
      </c>
      <c r="E23" s="13">
        <v>0</v>
      </c>
      <c r="F23" s="14">
        <f>E23/$D23*100</f>
        <v>0</v>
      </c>
      <c r="G23" s="13">
        <v>0</v>
      </c>
      <c r="H23" s="14">
        <f>G23/$D23*100</f>
        <v>0</v>
      </c>
      <c r="I23" s="13">
        <v>436</v>
      </c>
      <c r="J23" s="14">
        <f>I23/$D23*100</f>
        <v>33.641975308641975</v>
      </c>
      <c r="K23" s="13">
        <v>352</v>
      </c>
      <c r="L23" s="14">
        <f>K23/$D23*100</f>
        <v>27.160493827160494</v>
      </c>
      <c r="M23" s="13">
        <v>217</v>
      </c>
      <c r="N23" s="14">
        <f>M23/$D23*100</f>
        <v>16.743827160493826</v>
      </c>
      <c r="O23" s="13">
        <f>SUM(G23,I23,K23,M23)</f>
        <v>1005</v>
      </c>
      <c r="P23" s="12">
        <f>O23/$D23*100</f>
        <v>77.54629629629629</v>
      </c>
      <c r="R23" s="5"/>
      <c r="S23" s="5"/>
      <c r="T23" s="5"/>
      <c r="U23" s="5"/>
      <c r="V23" s="5"/>
    </row>
    <row r="24" spans="1:16" ht="18" customHeight="1">
      <c r="A24" s="17">
        <f>'[1]4'!A25</f>
        <v>14</v>
      </c>
      <c r="B24" s="16" t="str">
        <f>'[1]4'!B25</f>
        <v> BAE</v>
      </c>
      <c r="C24" s="16" t="str">
        <f>'[1]4'!C25</f>
        <v>BAE</v>
      </c>
      <c r="D24" s="15">
        <f>'[1]29'!D25</f>
        <v>889</v>
      </c>
      <c r="E24" s="13">
        <v>0</v>
      </c>
      <c r="F24" s="14">
        <f>E24/$D24*100</f>
        <v>0</v>
      </c>
      <c r="G24" s="13">
        <v>207</v>
      </c>
      <c r="H24" s="14">
        <f>G24/$D24*100</f>
        <v>23.28458942632171</v>
      </c>
      <c r="I24" s="13">
        <v>171</v>
      </c>
      <c r="J24" s="14">
        <f>I24/$D24*100</f>
        <v>19.23509561304837</v>
      </c>
      <c r="K24" s="13">
        <v>109</v>
      </c>
      <c r="L24" s="14">
        <f>K24/$D24*100</f>
        <v>12.260967379077616</v>
      </c>
      <c r="M24" s="13">
        <v>125</v>
      </c>
      <c r="N24" s="14">
        <f>M24/$D24*100</f>
        <v>14.0607424071991</v>
      </c>
      <c r="O24" s="13">
        <f>SUM(G24,I24,K24,M24)</f>
        <v>612</v>
      </c>
      <c r="P24" s="12">
        <f>O24/$D24*100</f>
        <v>68.8413948256468</v>
      </c>
    </row>
    <row r="25" spans="1:22" ht="18" customHeight="1">
      <c r="A25" s="17">
        <f>'[1]4'!A26</f>
        <v>15</v>
      </c>
      <c r="B25" s="16" t="str">
        <f>'[1]4'!B26</f>
        <v> BAE</v>
      </c>
      <c r="C25" s="16" t="str">
        <f>'[1]4'!C26</f>
        <v>DERSALAM</v>
      </c>
      <c r="D25" s="15">
        <v>604</v>
      </c>
      <c r="E25" s="13">
        <v>405</v>
      </c>
      <c r="F25" s="14">
        <f>E25/$D25*100</f>
        <v>67.05298013245033</v>
      </c>
      <c r="G25" s="13">
        <v>593</v>
      </c>
      <c r="H25" s="14">
        <f>G25/$D25*100</f>
        <v>98.17880794701986</v>
      </c>
      <c r="I25" s="13">
        <v>484</v>
      </c>
      <c r="J25" s="14">
        <f>I25/$D25*100</f>
        <v>80.13245033112582</v>
      </c>
      <c r="K25" s="13">
        <v>246</v>
      </c>
      <c r="L25" s="14">
        <f>K25/$D25*100</f>
        <v>40.728476821192054</v>
      </c>
      <c r="M25" s="13">
        <v>129</v>
      </c>
      <c r="N25" s="14">
        <f>M25/$D25*100</f>
        <v>21.357615894039736</v>
      </c>
      <c r="O25" s="13">
        <f>SUM(G25,I25,K25,M25)</f>
        <v>1452</v>
      </c>
      <c r="P25" s="12">
        <f>O25/$D25*100</f>
        <v>240.3973509933775</v>
      </c>
      <c r="R25" s="5"/>
      <c r="S25" s="5"/>
      <c r="T25" s="5"/>
      <c r="U25" s="5"/>
      <c r="V25" s="5"/>
    </row>
    <row r="26" spans="1:16" ht="18" customHeight="1">
      <c r="A26" s="17">
        <f>'[1]4'!A27</f>
        <v>16</v>
      </c>
      <c r="B26" s="16" t="str">
        <f>'[1]4'!B27</f>
        <v> GEBOG</v>
      </c>
      <c r="C26" s="16" t="str">
        <f>'[1]4'!C27</f>
        <v>GRIBIG</v>
      </c>
      <c r="D26" s="15">
        <f>'[1]29'!D27</f>
        <v>1199</v>
      </c>
      <c r="E26" s="13">
        <v>1199</v>
      </c>
      <c r="F26" s="14">
        <f>E26/$D26*100</f>
        <v>100</v>
      </c>
      <c r="G26" s="13">
        <v>234</v>
      </c>
      <c r="H26" s="14">
        <f>G26/$D26*100</f>
        <v>19.5162635529608</v>
      </c>
      <c r="I26" s="13">
        <v>234</v>
      </c>
      <c r="J26" s="14">
        <f>I26/$D26*100</f>
        <v>19.5162635529608</v>
      </c>
      <c r="K26" s="13">
        <v>187</v>
      </c>
      <c r="L26" s="14">
        <f>K26/$D26*100</f>
        <v>15.59633027522936</v>
      </c>
      <c r="M26" s="13">
        <v>204</v>
      </c>
      <c r="N26" s="14">
        <f>M26/$D26*100</f>
        <v>17.01417848206839</v>
      </c>
      <c r="O26" s="13">
        <f>SUM(G26,I26,K26,M26)</f>
        <v>859</v>
      </c>
      <c r="P26" s="12">
        <f>O26/$D26*100</f>
        <v>71.64303586321935</v>
      </c>
    </row>
    <row r="27" spans="1:22" ht="18" customHeight="1">
      <c r="A27" s="17">
        <f>'[1]4'!A28</f>
        <v>17</v>
      </c>
      <c r="B27" s="16" t="str">
        <f>'[1]4'!B28</f>
        <v> GEBOG</v>
      </c>
      <c r="C27" s="16" t="str">
        <f>'[1]4'!C28</f>
        <v>GONDOSARI</v>
      </c>
      <c r="D27" s="15">
        <v>957</v>
      </c>
      <c r="E27" s="13">
        <v>4</v>
      </c>
      <c r="F27" s="14">
        <f>E27/$D27*100</f>
        <v>0.41797283176593525</v>
      </c>
      <c r="G27" s="13">
        <v>4</v>
      </c>
      <c r="H27" s="14">
        <f>G27/$D27*100</f>
        <v>0.41797283176593525</v>
      </c>
      <c r="I27" s="13">
        <v>853</v>
      </c>
      <c r="J27" s="14">
        <f>I27/$D27*100</f>
        <v>89.13270637408569</v>
      </c>
      <c r="K27" s="13">
        <v>820</v>
      </c>
      <c r="L27" s="14">
        <f>K27/$D27*100</f>
        <v>85.68443051201672</v>
      </c>
      <c r="M27" s="13">
        <v>2</v>
      </c>
      <c r="N27" s="14">
        <f>M27/$D27*100</f>
        <v>0.20898641588296762</v>
      </c>
      <c r="O27" s="13">
        <v>6</v>
      </c>
      <c r="P27" s="12">
        <f>O27/$D27*100</f>
        <v>0.6269592476489028</v>
      </c>
      <c r="R27" s="5"/>
      <c r="S27" s="5"/>
      <c r="T27" s="5"/>
      <c r="U27" s="5"/>
      <c r="V27" s="5"/>
    </row>
    <row r="28" spans="1:16" ht="18" customHeight="1">
      <c r="A28" s="17">
        <f>'[1]4'!A29</f>
        <v>18</v>
      </c>
      <c r="B28" s="16" t="str">
        <f>'[1]4'!B29</f>
        <v>DAWE</v>
      </c>
      <c r="C28" s="16" t="str">
        <f>'[1]4'!C29</f>
        <v>DAWE</v>
      </c>
      <c r="D28" s="15">
        <f>'[1]29'!D29</f>
        <v>1382</v>
      </c>
      <c r="E28" s="13">
        <v>1186</v>
      </c>
      <c r="F28" s="14">
        <f>E28/$D28*100</f>
        <v>85.81765557163531</v>
      </c>
      <c r="G28" s="13">
        <v>815</v>
      </c>
      <c r="H28" s="14">
        <f>G28/$D28*100</f>
        <v>58.972503617945</v>
      </c>
      <c r="I28" s="13">
        <v>389</v>
      </c>
      <c r="J28" s="14">
        <f>I28/$D28*100</f>
        <v>28.147612156295228</v>
      </c>
      <c r="K28" s="13">
        <v>355</v>
      </c>
      <c r="L28" s="14">
        <f>K28/$D28*100</f>
        <v>25.687409551374817</v>
      </c>
      <c r="M28" s="13">
        <v>405</v>
      </c>
      <c r="N28" s="14">
        <f>M28/$D28*100</f>
        <v>29.30535455861071</v>
      </c>
      <c r="O28" s="13">
        <v>116</v>
      </c>
      <c r="P28" s="12">
        <f>O28/$D28*100</f>
        <v>8.393632416787264</v>
      </c>
    </row>
    <row r="29" spans="1:22" ht="18" customHeight="1">
      <c r="A29" s="17">
        <f>'[1]4'!A30</f>
        <v>19</v>
      </c>
      <c r="B29" s="16" t="str">
        <f>'[1]4'!B30</f>
        <v>DAWE</v>
      </c>
      <c r="C29" s="16" t="str">
        <f>'[1]4'!C30</f>
        <v>REJOSARI</v>
      </c>
      <c r="D29" s="15">
        <f>'[1]29'!D30</f>
        <v>95</v>
      </c>
      <c r="E29" s="13">
        <v>3</v>
      </c>
      <c r="F29" s="14">
        <f>E29/$D29*100</f>
        <v>3.1578947368421053</v>
      </c>
      <c r="G29" s="13">
        <v>18</v>
      </c>
      <c r="H29" s="14">
        <f>G29/$D29*100</f>
        <v>18.947368421052634</v>
      </c>
      <c r="I29" s="13">
        <v>29</v>
      </c>
      <c r="J29" s="14">
        <f>I29/$D29*100</f>
        <v>30.526315789473685</v>
      </c>
      <c r="K29" s="13">
        <v>25</v>
      </c>
      <c r="L29" s="14">
        <f>K29/$D29*100</f>
        <v>26.31578947368421</v>
      </c>
      <c r="M29" s="13">
        <v>16</v>
      </c>
      <c r="N29" s="14">
        <f>M29/$D29*100</f>
        <v>16.842105263157894</v>
      </c>
      <c r="O29" s="13">
        <f>SUM(G29,I29,K29,M29)</f>
        <v>88</v>
      </c>
      <c r="P29" s="12">
        <f>O29/$D29*100</f>
        <v>92.63157894736842</v>
      </c>
      <c r="R29" s="5"/>
      <c r="S29" s="5"/>
      <c r="T29" s="5"/>
      <c r="U29" s="5"/>
      <c r="V29" s="5"/>
    </row>
    <row r="30" spans="1:22" ht="24" customHeight="1" thickBot="1">
      <c r="A30" s="11" t="s">
        <v>1</v>
      </c>
      <c r="B30" s="10"/>
      <c r="C30" s="9"/>
      <c r="D30" s="7">
        <f>SUM(D11:D29)</f>
        <v>16494</v>
      </c>
      <c r="E30" s="7">
        <f>SUM(E11:E29)</f>
        <v>7143</v>
      </c>
      <c r="F30" s="8">
        <f>E30/$D30*100</f>
        <v>43.30665696616951</v>
      </c>
      <c r="G30" s="7">
        <f>SUM(G11:G29)</f>
        <v>6084</v>
      </c>
      <c r="H30" s="8">
        <f>G30/$D30*100</f>
        <v>36.88614041469626</v>
      </c>
      <c r="I30" s="7">
        <f>SUM(I11:I29)</f>
        <v>6529</v>
      </c>
      <c r="J30" s="8">
        <f>I30/$D30*100</f>
        <v>39.58409118467321</v>
      </c>
      <c r="K30" s="7">
        <f>SUM(K11:K29)</f>
        <v>7184</v>
      </c>
      <c r="L30" s="8">
        <f>K30/$D30*100</f>
        <v>43.55523220565054</v>
      </c>
      <c r="M30" s="7">
        <f>SUM(M11:M29)</f>
        <v>5152</v>
      </c>
      <c r="N30" s="8">
        <f>M30/$D30*100</f>
        <v>31.23560082454226</v>
      </c>
      <c r="O30" s="7">
        <f>SUM(O11:O29)</f>
        <v>21428</v>
      </c>
      <c r="P30" s="6">
        <f>O30/$D30*100</f>
        <v>129.9139080877895</v>
      </c>
      <c r="R30" s="5"/>
      <c r="S30" s="5"/>
      <c r="T30" s="5"/>
      <c r="U30" s="5"/>
      <c r="V30" s="5"/>
    </row>
    <row r="31" spans="1:16" ht="15">
      <c r="A31" s="4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</row>
    <row r="32" spans="1:15" ht="15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4">
    <mergeCell ref="D7:D9"/>
    <mergeCell ref="A7:A9"/>
    <mergeCell ref="B7:B9"/>
    <mergeCell ref="C7:C9"/>
  </mergeCells>
  <printOptions horizontalCentered="1"/>
  <pageMargins left="1.7" right="0.9" top="1.15" bottom="0.9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2017-11-08T02:16:40Z</dcterms:created>
  <dcterms:modified xsi:type="dcterms:W3CDTF">2017-11-08T02:21:33Z</dcterms:modified>
  <cp:category/>
  <cp:version/>
  <cp:contentType/>
  <cp:contentStatus/>
</cp:coreProperties>
</file>