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7315" windowHeight="11520" activeTab="0"/>
  </bookViews>
  <sheets>
    <sheet name="51" sheetId="1" r:id="rId1"/>
  </sheets>
  <externalReferences>
    <externalReference r:id="rId4"/>
  </externalReferences>
  <definedNames>
    <definedName name="_xlnm.Print_Area" localSheetId="0">'51'!$A$1:$Z$33</definedName>
    <definedName name="Z_730E2C64_B2C1_434F_B758_04E2943FA20D_.wvu.PrintArea" localSheetId="0" hidden="1">'51'!$A$1:$AL$35</definedName>
    <definedName name="Z_93528372_5BA8_11D6_9411_0000212D0BAF_.wvu.PrintArea" localSheetId="0" hidden="1">'51'!$A$1:$AL$35</definedName>
    <definedName name="Z_F30EFE65_F2A9_47E2_8E68_51F9D7645DD4_.wvu.PrintArea" localSheetId="0" hidden="1">'51'!$A$1:$AL$35</definedName>
  </definedNames>
  <calcPr fullCalcOnLoad="1"/>
</workbook>
</file>

<file path=xl/sharedStrings.xml><?xml version="1.0" encoding="utf-8"?>
<sst xmlns="http://schemas.openxmlformats.org/spreadsheetml/2006/main" count="84" uniqueCount="53">
  <si>
    <t>TABEL 51</t>
  </si>
  <si>
    <t xml:space="preserve"> </t>
  </si>
  <si>
    <t>PELAYANAN KESEHATAN GIGI DAN MULUT PADA ANAK SD DAN SETINGKAT MENURUT JENIS KELAMIN, KECAMATAN, DAN PUSKESMAS</t>
  </si>
  <si>
    <t>NO</t>
  </si>
  <si>
    <t>KECAMATAN</t>
  </si>
  <si>
    <t>PUSKESMAS</t>
  </si>
  <si>
    <t>UPAYA KESEHATAN GIGI SEKOLAH</t>
  </si>
  <si>
    <t>JUMLAH SD/MI</t>
  </si>
  <si>
    <t>JUMLAH SD/MI DGN SIKAT GIGI MASSAL</t>
  </si>
  <si>
    <t>%</t>
  </si>
  <si>
    <t>JUMLAH SD/MI MENDAPAT YAN. GIGI</t>
  </si>
  <si>
    <t>JUMLAH MURID SD/MI</t>
  </si>
  <si>
    <t>MURID SD/MI DIPERIKSA</t>
  </si>
  <si>
    <t>PERLU PERAWATAN</t>
  </si>
  <si>
    <t>MENDAPAT PERAWATAN</t>
  </si>
  <si>
    <t>L</t>
  </si>
  <si>
    <t>P</t>
  </si>
  <si>
    <t>L + P</t>
  </si>
  <si>
    <t xml:space="preserve">% </t>
  </si>
  <si>
    <t xml:space="preserve"> KALIWUNGU</t>
  </si>
  <si>
    <t>KALIWUNGU</t>
  </si>
  <si>
    <t>SIDOREKSO</t>
  </si>
  <si>
    <t xml:space="preserve"> KOTA KUDUS</t>
  </si>
  <si>
    <t>WERGU WETAN</t>
  </si>
  <si>
    <t>PURWOSARI</t>
  </si>
  <si>
    <t>RENDENG</t>
  </si>
  <si>
    <t>JATI</t>
  </si>
  <si>
    <t xml:space="preserve"> JATI</t>
  </si>
  <si>
    <t>NGEMBAL KULON</t>
  </si>
  <si>
    <t xml:space="preserve"> UNDAAN</t>
  </si>
  <si>
    <t>UNDAAN</t>
  </si>
  <si>
    <t>NGEMPLAK</t>
  </si>
  <si>
    <t xml:space="preserve"> MEJOBO</t>
  </si>
  <si>
    <t>MEJOBO</t>
  </si>
  <si>
    <t>-</t>
  </si>
  <si>
    <t>JEPANG</t>
  </si>
  <si>
    <t xml:space="preserve"> JEKULO</t>
  </si>
  <si>
    <t>JEKULO</t>
  </si>
  <si>
    <t>TANJUNGREJO</t>
  </si>
  <si>
    <t>0,023</t>
  </si>
  <si>
    <t>3,023</t>
  </si>
  <si>
    <t>2,82</t>
  </si>
  <si>
    <t>2,94</t>
  </si>
  <si>
    <t xml:space="preserve"> BAE</t>
  </si>
  <si>
    <t>BAE</t>
  </si>
  <si>
    <t>DERSALAM</t>
  </si>
  <si>
    <t xml:space="preserve"> GEBOG</t>
  </si>
  <si>
    <t>GRIBIG</t>
  </si>
  <si>
    <t>GONDOSARI</t>
  </si>
  <si>
    <t>DAWE</t>
  </si>
  <si>
    <t>REJOSARI</t>
  </si>
  <si>
    <t>JUMLAH (KAB/ KOTA)</t>
  </si>
  <si>
    <t>Sumber: Seksi Pemberdayaan Masyarakat dan Kemitraan</t>
  </si>
</sst>
</file>

<file path=xl/styles.xml><?xml version="1.0" encoding="utf-8"?>
<styleSheet xmlns="http://schemas.openxmlformats.org/spreadsheetml/2006/main">
  <numFmts count="15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_);_(* \(#,##0\);_(* &quot;-&quot;_);_(@_)"/>
    <numFmt numFmtId="168" formatCode="#,##0.00\ ;&quot; (&quot;#,##0.00\);&quot; -&quot;#\ ;@\ "/>
    <numFmt numFmtId="169" formatCode="&quot;$&quot;#,##0_);[Red]\(&quot;$&quot;#,##0\)"/>
    <numFmt numFmtId="170" formatCode="&quot;$&quot;#,##0.00_);[Red]\(&quot;$&quot;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8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 quotePrefix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vertical="center"/>
    </xf>
    <xf numFmtId="165" fontId="18" fillId="33" borderId="14" xfId="42" applyNumberFormat="1" applyFont="1" applyFill="1" applyBorder="1" applyAlignment="1">
      <alignment vertical="center"/>
    </xf>
    <xf numFmtId="166" fontId="18" fillId="33" borderId="14" xfId="0" applyNumberFormat="1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165" fontId="18" fillId="33" borderId="13" xfId="42" applyNumberFormat="1" applyFont="1" applyFill="1" applyBorder="1" applyAlignment="1">
      <alignment vertical="center"/>
    </xf>
    <xf numFmtId="166" fontId="18" fillId="33" borderId="13" xfId="0" applyNumberFormat="1" applyFont="1" applyFill="1" applyBorder="1" applyAlignment="1">
      <alignment vertical="center"/>
    </xf>
    <xf numFmtId="165" fontId="18" fillId="33" borderId="17" xfId="42" applyNumberFormat="1" applyFont="1" applyFill="1" applyBorder="1" applyAlignment="1">
      <alignment vertical="center"/>
    </xf>
    <xf numFmtId="166" fontId="18" fillId="33" borderId="13" xfId="42" applyNumberFormat="1" applyFont="1" applyFill="1" applyBorder="1" applyAlignment="1">
      <alignment vertical="center"/>
    </xf>
    <xf numFmtId="165" fontId="18" fillId="33" borderId="18" xfId="42" applyNumberFormat="1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165" fontId="18" fillId="33" borderId="12" xfId="42" applyNumberFormat="1" applyFont="1" applyFill="1" applyBorder="1" applyAlignment="1">
      <alignment vertical="center"/>
    </xf>
    <xf numFmtId="166" fontId="18" fillId="33" borderId="12" xfId="0" applyNumberFormat="1" applyFont="1" applyFill="1" applyBorder="1" applyAlignment="1">
      <alignment vertical="center"/>
    </xf>
    <xf numFmtId="165" fontId="18" fillId="33" borderId="19" xfId="42" applyNumberFormat="1" applyFont="1" applyFill="1" applyBorder="1" applyAlignment="1">
      <alignment vertical="center"/>
    </xf>
    <xf numFmtId="166" fontId="18" fillId="33" borderId="19" xfId="0" applyNumberFormat="1" applyFont="1" applyFill="1" applyBorder="1" applyAlignment="1">
      <alignment vertical="center"/>
    </xf>
    <xf numFmtId="166" fontId="18" fillId="33" borderId="19" xfId="42" applyNumberFormat="1" applyFont="1" applyFill="1" applyBorder="1" applyAlignment="1">
      <alignment vertical="center"/>
    </xf>
    <xf numFmtId="165" fontId="18" fillId="33" borderId="20" xfId="42" applyNumberFormat="1" applyFont="1" applyFill="1" applyBorder="1" applyAlignment="1">
      <alignment vertical="center"/>
    </xf>
    <xf numFmtId="166" fontId="18" fillId="33" borderId="21" xfId="42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5" fontId="18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8" fillId="0" borderId="14" xfId="0" applyNumberFormat="1" applyFont="1" applyFill="1" applyBorder="1" applyAlignment="1">
      <alignment vertical="center"/>
    </xf>
    <xf numFmtId="165" fontId="18" fillId="0" borderId="14" xfId="42" applyNumberFormat="1" applyFont="1" applyFill="1" applyBorder="1" applyAlignment="1">
      <alignment vertical="center"/>
    </xf>
    <xf numFmtId="165" fontId="18" fillId="0" borderId="23" xfId="42" applyNumberFormat="1" applyFont="1" applyFill="1" applyBorder="1" applyAlignment="1">
      <alignment vertical="center"/>
    </xf>
    <xf numFmtId="166" fontId="18" fillId="0" borderId="14" xfId="42" applyNumberFormat="1" applyFont="1" applyFill="1" applyBorder="1" applyAlignment="1">
      <alignment vertical="center"/>
    </xf>
    <xf numFmtId="165" fontId="18" fillId="0" borderId="24" xfId="42" applyNumberFormat="1" applyFont="1" applyFill="1" applyBorder="1" applyAlignment="1">
      <alignment vertical="center"/>
    </xf>
    <xf numFmtId="166" fontId="18" fillId="0" borderId="13" xfId="0" applyNumberFormat="1" applyFont="1" applyFill="1" applyBorder="1" applyAlignment="1">
      <alignment vertical="center"/>
    </xf>
    <xf numFmtId="165" fontId="18" fillId="0" borderId="13" xfId="42" applyNumberFormat="1" applyFont="1" applyFill="1" applyBorder="1" applyAlignment="1">
      <alignment vertical="center"/>
    </xf>
    <xf numFmtId="165" fontId="18" fillId="0" borderId="17" xfId="42" applyNumberFormat="1" applyFont="1" applyFill="1" applyBorder="1" applyAlignment="1">
      <alignment vertical="center"/>
    </xf>
    <xf numFmtId="166" fontId="18" fillId="0" borderId="13" xfId="42" applyNumberFormat="1" applyFont="1" applyFill="1" applyBorder="1" applyAlignment="1">
      <alignment vertical="center"/>
    </xf>
    <xf numFmtId="165" fontId="18" fillId="0" borderId="18" xfId="42" applyNumberFormat="1" applyFont="1" applyFill="1" applyBorder="1" applyAlignment="1">
      <alignment vertical="center"/>
    </xf>
    <xf numFmtId="165" fontId="18" fillId="0" borderId="13" xfId="42" applyNumberFormat="1" applyFont="1" applyFill="1" applyBorder="1" applyAlignment="1" quotePrefix="1">
      <alignment horizontal="right" vertical="center"/>
    </xf>
    <xf numFmtId="166" fontId="18" fillId="0" borderId="13" xfId="42" applyNumberFormat="1" applyFont="1" applyFill="1" applyBorder="1" applyAlignment="1" quotePrefix="1">
      <alignment vertical="center"/>
    </xf>
    <xf numFmtId="165" fontId="18" fillId="0" borderId="17" xfId="42" applyNumberFormat="1" applyFont="1" applyFill="1" applyBorder="1" applyAlignment="1" quotePrefix="1">
      <alignment vertical="center"/>
    </xf>
    <xf numFmtId="166" fontId="18" fillId="0" borderId="13" xfId="0" applyNumberFormat="1" applyFont="1" applyFill="1" applyBorder="1" applyAlignment="1" quotePrefix="1">
      <alignment vertical="center"/>
    </xf>
    <xf numFmtId="0" fontId="18" fillId="33" borderId="25" xfId="0" applyFont="1" applyFill="1" applyBorder="1" applyAlignment="1">
      <alignment horizontal="centerContinuous" vertical="center"/>
    </xf>
    <xf numFmtId="0" fontId="18" fillId="33" borderId="26" xfId="0" applyFont="1" applyFill="1" applyBorder="1" applyAlignment="1">
      <alignment horizontal="centerContinuous" vertical="center"/>
    </xf>
    <xf numFmtId="0" fontId="18" fillId="33" borderId="27" xfId="0" applyFont="1" applyFill="1" applyBorder="1" applyAlignment="1">
      <alignment horizontal="centerContinuous" vertical="center"/>
    </xf>
    <xf numFmtId="0" fontId="18" fillId="33" borderId="28" xfId="0" applyFont="1" applyFill="1" applyBorder="1" applyAlignment="1">
      <alignment horizontal="centerContinuous" vertical="center"/>
    </xf>
    <xf numFmtId="0" fontId="18" fillId="33" borderId="29" xfId="0" applyFont="1" applyFill="1" applyBorder="1" applyAlignment="1">
      <alignment horizontal="centerContinuous" vertical="center"/>
    </xf>
    <xf numFmtId="0" fontId="18" fillId="33" borderId="16" xfId="0" applyFont="1" applyFill="1" applyBorder="1" applyAlignment="1">
      <alignment horizontal="centerContinuous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0" xfId="61"/>
    <cellStyle name="Comma 21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cel Built-in Comma" xfId="72"/>
    <cellStyle name="Excel Built-in Norma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llares [0]_Well Timing" xfId="82"/>
    <cellStyle name="Millares_Well Timing" xfId="83"/>
    <cellStyle name="Moneda [0]_Well Timing" xfId="84"/>
    <cellStyle name="Moneda_Well Timing" xfId="85"/>
    <cellStyle name="Neutral" xfId="86"/>
    <cellStyle name="Normal 2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penderita%20dan%20kematian%20pada%20KLB%20menurut%20jenis%20kejadian%20luar%20bi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9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</sheetNames>
    <sheetDataSet>
      <sheetData sheetId="1">
        <row r="5">
          <cell r="E5" t="str">
            <v>KABUPATEN</v>
          </cell>
          <cell r="F5" t="str">
            <v>KUDUS</v>
          </cell>
        </row>
        <row r="6">
          <cell r="E6" t="str">
            <v>TAHUN </v>
          </cell>
          <cell r="F6">
            <v>2016</v>
          </cell>
        </row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33"/>
  <sheetViews>
    <sheetView tabSelected="1" zoomScale="75" zoomScaleNormal="75" zoomScalePageLayoutView="0" workbookViewId="0" topLeftCell="A1">
      <selection activeCell="W9" sqref="W9"/>
    </sheetView>
  </sheetViews>
  <sheetFormatPr defaultColWidth="9.140625" defaultRowHeight="12.75"/>
  <cols>
    <col min="1" max="1" width="5.7109375" style="1" customWidth="1"/>
    <col min="2" max="2" width="19.00390625" style="1" customWidth="1"/>
    <col min="3" max="3" width="20.140625" style="1" customWidth="1"/>
    <col min="4" max="4" width="9.57421875" style="1" customWidth="1"/>
    <col min="5" max="5" width="11.00390625" style="1" customWidth="1"/>
    <col min="6" max="6" width="8.7109375" style="1" customWidth="1"/>
    <col min="7" max="7" width="12.00390625" style="1" customWidth="1"/>
    <col min="8" max="8" width="10.421875" style="1" customWidth="1"/>
    <col min="9" max="9" width="11.00390625" style="1" customWidth="1"/>
    <col min="10" max="10" width="10.28125" style="1" customWidth="1"/>
    <col min="11" max="11" width="10.57421875" style="1" customWidth="1"/>
    <col min="12" max="12" width="10.140625" style="1" customWidth="1"/>
    <col min="13" max="13" width="7.7109375" style="1" customWidth="1"/>
    <col min="14" max="14" width="11.28125" style="1" customWidth="1"/>
    <col min="15" max="15" width="7.7109375" style="1" customWidth="1"/>
    <col min="16" max="16" width="11.00390625" style="1" customWidth="1"/>
    <col min="17" max="17" width="7.7109375" style="1" customWidth="1"/>
    <col min="18" max="19" width="9.28125" style="1" customWidth="1"/>
    <col min="20" max="20" width="10.00390625" style="1" customWidth="1"/>
    <col min="21" max="21" width="10.57421875" style="1" customWidth="1"/>
    <col min="22" max="22" width="10.7109375" style="1" customWidth="1"/>
    <col min="23" max="23" width="9.57421875" style="1" customWidth="1"/>
    <col min="24" max="24" width="13.28125" style="1" customWidth="1"/>
    <col min="25" max="25" width="10.7109375" style="1" customWidth="1"/>
    <col min="26" max="26" width="9.00390625" style="1" customWidth="1"/>
    <col min="27" max="33" width="8.7109375" style="1" customWidth="1"/>
    <col min="34" max="34" width="16.140625" style="1" customWidth="1"/>
    <col min="35" max="35" width="15.00390625" style="1" customWidth="1"/>
    <col min="36" max="38" width="8.7109375" style="1" customWidth="1"/>
    <col min="39" max="41" width="9.140625" style="1" customWidth="1"/>
    <col min="42" max="42" width="10.57421875" style="1" bestFit="1" customWidth="1"/>
    <col min="43" max="16384" width="9.140625" style="1" customWidth="1"/>
  </cols>
  <sheetData>
    <row r="1" spans="1:3" ht="15">
      <c r="A1" s="1" t="s">
        <v>0</v>
      </c>
      <c r="C1" s="1" t="s">
        <v>1</v>
      </c>
    </row>
    <row r="3" spans="1:39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M3" s="2"/>
    </row>
    <row r="4" spans="10:38" ht="15">
      <c r="J4" s="3"/>
      <c r="K4" s="3" t="str">
        <f>'[1]1'!E5</f>
        <v>KABUPATEN</v>
      </c>
      <c r="L4" s="4" t="str">
        <f>'[1]1'!F5</f>
        <v>KUDUS</v>
      </c>
      <c r="N4" s="4"/>
      <c r="R4" s="3"/>
      <c r="S4" s="3"/>
      <c r="T4" s="3"/>
      <c r="U4" s="3"/>
      <c r="V4" s="3"/>
      <c r="W4" s="3"/>
      <c r="X4" s="3"/>
      <c r="Y4" s="3"/>
      <c r="AC4" s="3"/>
      <c r="AG4" s="4"/>
      <c r="AH4" s="2"/>
      <c r="AI4" s="2"/>
      <c r="AJ4" s="2"/>
      <c r="AK4" s="2"/>
      <c r="AL4" s="2"/>
    </row>
    <row r="5" spans="10:38" ht="15">
      <c r="J5" s="3"/>
      <c r="K5" s="3" t="str">
        <f>'[1]1'!E6</f>
        <v>TAHUN </v>
      </c>
      <c r="L5" s="4">
        <f>'[1]1'!F6</f>
        <v>2016</v>
      </c>
      <c r="N5" s="4"/>
      <c r="AC5" s="3"/>
      <c r="AG5" s="4"/>
      <c r="AH5" s="2"/>
      <c r="AI5" s="2"/>
      <c r="AJ5" s="2"/>
      <c r="AK5" s="2"/>
      <c r="AL5" s="2"/>
    </row>
    <row r="6" spans="1:26" ht="15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>
      <c r="A7" s="6" t="s">
        <v>3</v>
      </c>
      <c r="B7" s="6" t="s">
        <v>4</v>
      </c>
      <c r="C7" s="6" t="s">
        <v>5</v>
      </c>
      <c r="D7" s="56" t="s">
        <v>6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</row>
    <row r="8" spans="1:26" ht="46.5" customHeight="1">
      <c r="A8" s="7"/>
      <c r="B8" s="7"/>
      <c r="C8" s="7"/>
      <c r="D8" s="8" t="s">
        <v>7</v>
      </c>
      <c r="E8" s="9" t="s">
        <v>8</v>
      </c>
      <c r="F8" s="10" t="s">
        <v>9</v>
      </c>
      <c r="G8" s="9" t="s">
        <v>10</v>
      </c>
      <c r="H8" s="10" t="s">
        <v>9</v>
      </c>
      <c r="I8" s="59" t="s">
        <v>11</v>
      </c>
      <c r="J8" s="60"/>
      <c r="K8" s="61"/>
      <c r="L8" s="59" t="s">
        <v>12</v>
      </c>
      <c r="M8" s="60"/>
      <c r="N8" s="60"/>
      <c r="O8" s="60"/>
      <c r="P8" s="60"/>
      <c r="Q8" s="61"/>
      <c r="R8" s="59" t="s">
        <v>13</v>
      </c>
      <c r="S8" s="60"/>
      <c r="T8" s="61"/>
      <c r="U8" s="59" t="s">
        <v>14</v>
      </c>
      <c r="V8" s="60"/>
      <c r="W8" s="60"/>
      <c r="X8" s="60"/>
      <c r="Y8" s="60"/>
      <c r="Z8" s="61"/>
    </row>
    <row r="9" spans="1:26" ht="33" customHeight="1">
      <c r="A9" s="7"/>
      <c r="B9" s="7"/>
      <c r="C9" s="7"/>
      <c r="D9" s="11"/>
      <c r="E9" s="12"/>
      <c r="F9" s="12"/>
      <c r="G9" s="12"/>
      <c r="H9" s="12"/>
      <c r="I9" s="13" t="s">
        <v>15</v>
      </c>
      <c r="J9" s="13" t="s">
        <v>16</v>
      </c>
      <c r="K9" s="13" t="s">
        <v>17</v>
      </c>
      <c r="L9" s="13" t="s">
        <v>15</v>
      </c>
      <c r="M9" s="14" t="s">
        <v>18</v>
      </c>
      <c r="N9" s="13" t="s">
        <v>16</v>
      </c>
      <c r="O9" s="14" t="s">
        <v>18</v>
      </c>
      <c r="P9" s="15" t="s">
        <v>17</v>
      </c>
      <c r="Q9" s="14" t="s">
        <v>18</v>
      </c>
      <c r="R9" s="13" t="s">
        <v>15</v>
      </c>
      <c r="S9" s="13" t="s">
        <v>16</v>
      </c>
      <c r="T9" s="13" t="s">
        <v>17</v>
      </c>
      <c r="U9" s="13" t="s">
        <v>15</v>
      </c>
      <c r="V9" s="14" t="s">
        <v>18</v>
      </c>
      <c r="W9" s="13" t="s">
        <v>16</v>
      </c>
      <c r="X9" s="14" t="s">
        <v>18</v>
      </c>
      <c r="Y9" s="13" t="s">
        <v>17</v>
      </c>
      <c r="Z9" s="14" t="s">
        <v>18</v>
      </c>
    </row>
    <row r="10" spans="1:26" ht="15">
      <c r="A10" s="16">
        <v>1</v>
      </c>
      <c r="B10" s="17">
        <v>2</v>
      </c>
      <c r="C10" s="16">
        <v>3</v>
      </c>
      <c r="D10" s="17">
        <v>4</v>
      </c>
      <c r="E10" s="16">
        <v>5</v>
      </c>
      <c r="F10" s="17">
        <v>6</v>
      </c>
      <c r="G10" s="16">
        <v>7</v>
      </c>
      <c r="H10" s="17">
        <v>8</v>
      </c>
      <c r="I10" s="16">
        <v>9</v>
      </c>
      <c r="J10" s="17">
        <v>10</v>
      </c>
      <c r="K10" s="16">
        <v>11</v>
      </c>
      <c r="L10" s="17">
        <v>12</v>
      </c>
      <c r="M10" s="16">
        <v>13</v>
      </c>
      <c r="N10" s="17">
        <v>14</v>
      </c>
      <c r="O10" s="16">
        <v>15</v>
      </c>
      <c r="P10" s="18">
        <v>16</v>
      </c>
      <c r="Q10" s="16">
        <v>17</v>
      </c>
      <c r="R10" s="17">
        <v>18</v>
      </c>
      <c r="S10" s="16">
        <v>19</v>
      </c>
      <c r="T10" s="17">
        <v>20</v>
      </c>
      <c r="U10" s="16">
        <v>21</v>
      </c>
      <c r="V10" s="17">
        <v>22</v>
      </c>
      <c r="W10" s="16">
        <v>23</v>
      </c>
      <c r="X10" s="17">
        <v>24</v>
      </c>
      <c r="Y10" s="16">
        <v>25</v>
      </c>
      <c r="Z10" s="17">
        <v>26</v>
      </c>
    </row>
    <row r="11" spans="1:26" ht="15">
      <c r="A11" s="19">
        <f>'[1]1'!A12</f>
        <v>1</v>
      </c>
      <c r="B11" s="19" t="s">
        <v>19</v>
      </c>
      <c r="C11" s="19" t="s">
        <v>20</v>
      </c>
      <c r="D11" s="20">
        <v>38</v>
      </c>
      <c r="E11" s="20">
        <v>38</v>
      </c>
      <c r="F11" s="21">
        <f>E11/D11*100</f>
        <v>100</v>
      </c>
      <c r="G11" s="20">
        <v>30</v>
      </c>
      <c r="H11" s="42">
        <f>G11/D11*100</f>
        <v>78.94736842105263</v>
      </c>
      <c r="I11" s="43">
        <v>579</v>
      </c>
      <c r="J11" s="44">
        <v>542</v>
      </c>
      <c r="K11" s="43">
        <f>SUM(I11:J11)</f>
        <v>1121</v>
      </c>
      <c r="L11" s="44">
        <v>550</v>
      </c>
      <c r="M11" s="45">
        <f>L11/I11*100</f>
        <v>94.99136442141624</v>
      </c>
      <c r="N11" s="44">
        <v>512</v>
      </c>
      <c r="O11" s="45">
        <f>N11/J11*100</f>
        <v>94.4649446494465</v>
      </c>
      <c r="P11" s="46">
        <f>SUM(L11,N11)</f>
        <v>1062</v>
      </c>
      <c r="Q11" s="45">
        <f>P11/K11*100</f>
        <v>94.73684210526315</v>
      </c>
      <c r="R11" s="44">
        <v>372</v>
      </c>
      <c r="S11" s="44">
        <v>375</v>
      </c>
      <c r="T11" s="43">
        <f>SUM(R11:S11)</f>
        <v>747</v>
      </c>
      <c r="U11" s="44">
        <v>219</v>
      </c>
      <c r="V11" s="45">
        <f>U11/R11*100</f>
        <v>58.87096774193549</v>
      </c>
      <c r="W11" s="43">
        <v>269</v>
      </c>
      <c r="X11" s="45">
        <f>W11/S11*100</f>
        <v>71.73333333333333</v>
      </c>
      <c r="Y11" s="43">
        <f>SUM(U11,W11)</f>
        <v>488</v>
      </c>
      <c r="Z11" s="45">
        <f>Y11/T11*100</f>
        <v>65.32797858099063</v>
      </c>
    </row>
    <row r="12" spans="1:26" ht="15">
      <c r="A12" s="22">
        <f>'[1]1'!A13</f>
        <v>2</v>
      </c>
      <c r="B12" s="22" t="s">
        <v>19</v>
      </c>
      <c r="C12" s="22" t="s">
        <v>21</v>
      </c>
      <c r="D12" s="23">
        <v>23</v>
      </c>
      <c r="E12" s="23">
        <v>23</v>
      </c>
      <c r="F12" s="24">
        <f>E12/D12*100</f>
        <v>100</v>
      </c>
      <c r="G12" s="23">
        <v>23</v>
      </c>
      <c r="H12" s="47">
        <f aca="true" t="shared" si="0" ref="H12:H29">G12/D12*100</f>
        <v>100</v>
      </c>
      <c r="I12" s="48">
        <v>1692</v>
      </c>
      <c r="J12" s="49">
        <v>1558</v>
      </c>
      <c r="K12" s="48">
        <f aca="true" t="shared" si="1" ref="K12:K29">SUM(I12:J12)</f>
        <v>3250</v>
      </c>
      <c r="L12" s="49">
        <v>1692</v>
      </c>
      <c r="M12" s="50">
        <f aca="true" t="shared" si="2" ref="M12:M29">L12/I12*100</f>
        <v>100</v>
      </c>
      <c r="N12" s="49">
        <v>1558</v>
      </c>
      <c r="O12" s="50">
        <f aca="true" t="shared" si="3" ref="O12:O29">N12/J12*100</f>
        <v>100</v>
      </c>
      <c r="P12" s="51">
        <f aca="true" t="shared" si="4" ref="P12:P29">SUM(L12,N12)</f>
        <v>3250</v>
      </c>
      <c r="Q12" s="50">
        <f aca="true" t="shared" si="5" ref="Q12:Q29">P12/K12*100</f>
        <v>100</v>
      </c>
      <c r="R12" s="49">
        <v>285</v>
      </c>
      <c r="S12" s="49">
        <v>208</v>
      </c>
      <c r="T12" s="48">
        <f aca="true" t="shared" si="6" ref="T12:T29">SUM(R12:S12)</f>
        <v>493</v>
      </c>
      <c r="U12" s="49">
        <v>34</v>
      </c>
      <c r="V12" s="50">
        <f aca="true" t="shared" si="7" ref="V12:V29">U12/R12*100</f>
        <v>11.929824561403509</v>
      </c>
      <c r="W12" s="48">
        <v>21</v>
      </c>
      <c r="X12" s="50">
        <f aca="true" t="shared" si="8" ref="X12:X29">W12/S12*100</f>
        <v>10.096153846153847</v>
      </c>
      <c r="Y12" s="48">
        <f aca="true" t="shared" si="9" ref="Y12:Y29">SUM(U12,W12)</f>
        <v>55</v>
      </c>
      <c r="Z12" s="50">
        <f aca="true" t="shared" si="10" ref="Z12:Z29">Y12/T12*100</f>
        <v>11.156186612576064</v>
      </c>
    </row>
    <row r="13" spans="1:26" ht="15">
      <c r="A13" s="22">
        <f>'[1]1'!A14</f>
        <v>3</v>
      </c>
      <c r="B13" s="22" t="s">
        <v>22</v>
      </c>
      <c r="C13" s="22" t="s">
        <v>23</v>
      </c>
      <c r="D13" s="23">
        <v>22</v>
      </c>
      <c r="E13" s="23">
        <v>2188</v>
      </c>
      <c r="F13" s="24">
        <f aca="true" t="shared" si="11" ref="F13:F29">E13/D13*100</f>
        <v>9945.454545454546</v>
      </c>
      <c r="G13" s="23">
        <v>2188</v>
      </c>
      <c r="H13" s="47">
        <f t="shared" si="0"/>
        <v>9945.454545454546</v>
      </c>
      <c r="I13" s="48">
        <v>2165</v>
      </c>
      <c r="J13" s="49">
        <v>2115</v>
      </c>
      <c r="K13" s="48">
        <f t="shared" si="1"/>
        <v>4280</v>
      </c>
      <c r="L13" s="49">
        <v>2165</v>
      </c>
      <c r="M13" s="50">
        <f t="shared" si="2"/>
        <v>100</v>
      </c>
      <c r="N13" s="49">
        <v>2115</v>
      </c>
      <c r="O13" s="50">
        <f t="shared" si="3"/>
        <v>100</v>
      </c>
      <c r="P13" s="51">
        <f t="shared" si="4"/>
        <v>4280</v>
      </c>
      <c r="Q13" s="50">
        <f t="shared" si="5"/>
        <v>100</v>
      </c>
      <c r="R13" s="49">
        <v>0</v>
      </c>
      <c r="S13" s="49">
        <v>0</v>
      </c>
      <c r="T13" s="48">
        <f t="shared" si="6"/>
        <v>0</v>
      </c>
      <c r="U13" s="49">
        <v>0</v>
      </c>
      <c r="V13" s="50">
        <v>0</v>
      </c>
      <c r="W13" s="48">
        <v>0</v>
      </c>
      <c r="X13" s="50">
        <v>0</v>
      </c>
      <c r="Y13" s="48">
        <f t="shared" si="9"/>
        <v>0</v>
      </c>
      <c r="Z13" s="50">
        <v>0</v>
      </c>
    </row>
    <row r="14" spans="1:26" ht="15">
      <c r="A14" s="22">
        <f>'[1]1'!A15</f>
        <v>4</v>
      </c>
      <c r="B14" s="22" t="s">
        <v>22</v>
      </c>
      <c r="C14" s="22" t="s">
        <v>24</v>
      </c>
      <c r="D14" s="23">
        <v>24</v>
      </c>
      <c r="E14" s="23">
        <v>24</v>
      </c>
      <c r="F14" s="24">
        <f t="shared" si="11"/>
        <v>100</v>
      </c>
      <c r="G14" s="23">
        <v>24</v>
      </c>
      <c r="H14" s="47">
        <f t="shared" si="0"/>
        <v>100</v>
      </c>
      <c r="I14" s="48">
        <v>3262</v>
      </c>
      <c r="J14" s="49">
        <v>2173</v>
      </c>
      <c r="K14" s="48">
        <f t="shared" si="1"/>
        <v>5435</v>
      </c>
      <c r="L14" s="49">
        <v>640</v>
      </c>
      <c r="M14" s="50">
        <f t="shared" si="2"/>
        <v>19.619865113427345</v>
      </c>
      <c r="N14" s="49">
        <v>419</v>
      </c>
      <c r="O14" s="50">
        <f t="shared" si="3"/>
        <v>19.282098481362173</v>
      </c>
      <c r="P14" s="51">
        <f t="shared" si="4"/>
        <v>1059</v>
      </c>
      <c r="Q14" s="50">
        <f t="shared" si="5"/>
        <v>19.484820607175713</v>
      </c>
      <c r="R14" s="49">
        <v>0</v>
      </c>
      <c r="S14" s="49">
        <v>0</v>
      </c>
      <c r="T14" s="48">
        <f t="shared" si="6"/>
        <v>0</v>
      </c>
      <c r="U14" s="49">
        <v>0</v>
      </c>
      <c r="V14" s="50">
        <v>0</v>
      </c>
      <c r="W14" s="48">
        <v>0</v>
      </c>
      <c r="X14" s="50">
        <v>0</v>
      </c>
      <c r="Y14" s="48">
        <f t="shared" si="9"/>
        <v>0</v>
      </c>
      <c r="Z14" s="50">
        <v>0</v>
      </c>
    </row>
    <row r="15" spans="1:26" ht="15">
      <c r="A15" s="22">
        <f>'[1]1'!A16</f>
        <v>5</v>
      </c>
      <c r="B15" s="22" t="s">
        <v>22</v>
      </c>
      <c r="C15" s="22" t="s">
        <v>25</v>
      </c>
      <c r="D15" s="48">
        <v>14</v>
      </c>
      <c r="E15" s="48">
        <v>0</v>
      </c>
      <c r="F15" s="47">
        <f t="shared" si="11"/>
        <v>0</v>
      </c>
      <c r="G15" s="48">
        <v>5894</v>
      </c>
      <c r="H15" s="47">
        <f t="shared" si="0"/>
        <v>42100</v>
      </c>
      <c r="I15" s="48">
        <v>2544</v>
      </c>
      <c r="J15" s="49">
        <v>3350</v>
      </c>
      <c r="K15" s="48">
        <f t="shared" si="1"/>
        <v>5894</v>
      </c>
      <c r="L15" s="49">
        <v>2544</v>
      </c>
      <c r="M15" s="50">
        <f t="shared" si="2"/>
        <v>100</v>
      </c>
      <c r="N15" s="49">
        <v>3354</v>
      </c>
      <c r="O15" s="50">
        <f t="shared" si="3"/>
        <v>100.11940298507463</v>
      </c>
      <c r="P15" s="51">
        <f t="shared" si="4"/>
        <v>5898</v>
      </c>
      <c r="Q15" s="50">
        <f t="shared" si="5"/>
        <v>100.06786562606041</v>
      </c>
      <c r="R15" s="49">
        <v>647</v>
      </c>
      <c r="S15" s="49">
        <v>543</v>
      </c>
      <c r="T15" s="48">
        <f t="shared" si="6"/>
        <v>1190</v>
      </c>
      <c r="U15" s="49">
        <v>70</v>
      </c>
      <c r="V15" s="50">
        <f t="shared" si="7"/>
        <v>10.819165378670787</v>
      </c>
      <c r="W15" s="48">
        <v>85</v>
      </c>
      <c r="X15" s="50">
        <f t="shared" si="8"/>
        <v>15.65377532228361</v>
      </c>
      <c r="Y15" s="48">
        <f t="shared" si="9"/>
        <v>155</v>
      </c>
      <c r="Z15" s="50">
        <f t="shared" si="10"/>
        <v>13.025210084033615</v>
      </c>
    </row>
    <row r="16" spans="1:26" ht="15">
      <c r="A16" s="22">
        <f>'[1]1'!A17</f>
        <v>6</v>
      </c>
      <c r="B16" s="22" t="s">
        <v>26</v>
      </c>
      <c r="C16" s="22" t="s">
        <v>26</v>
      </c>
      <c r="D16" s="48">
        <v>35</v>
      </c>
      <c r="E16" s="48">
        <v>35</v>
      </c>
      <c r="F16" s="47">
        <f t="shared" si="11"/>
        <v>100</v>
      </c>
      <c r="G16" s="48">
        <v>35</v>
      </c>
      <c r="H16" s="47">
        <f t="shared" si="0"/>
        <v>100</v>
      </c>
      <c r="I16" s="48">
        <v>2560</v>
      </c>
      <c r="J16" s="49">
        <v>2335</v>
      </c>
      <c r="K16" s="48">
        <f t="shared" si="1"/>
        <v>4895</v>
      </c>
      <c r="L16" s="49">
        <v>2526</v>
      </c>
      <c r="M16" s="50">
        <f t="shared" si="2"/>
        <v>98.671875</v>
      </c>
      <c r="N16" s="49">
        <v>2279</v>
      </c>
      <c r="O16" s="50">
        <f t="shared" si="3"/>
        <v>97.60171306209851</v>
      </c>
      <c r="P16" s="51">
        <f t="shared" si="4"/>
        <v>4805</v>
      </c>
      <c r="Q16" s="50">
        <f t="shared" si="5"/>
        <v>98.16138917262512</v>
      </c>
      <c r="R16" s="49">
        <v>300</v>
      </c>
      <c r="S16" s="49">
        <v>295</v>
      </c>
      <c r="T16" s="48">
        <f t="shared" si="6"/>
        <v>595</v>
      </c>
      <c r="U16" s="49">
        <v>255</v>
      </c>
      <c r="V16" s="50">
        <f t="shared" si="7"/>
        <v>85</v>
      </c>
      <c r="W16" s="48">
        <v>231</v>
      </c>
      <c r="X16" s="50">
        <f t="shared" si="8"/>
        <v>78.30508474576271</v>
      </c>
      <c r="Y16" s="48">
        <f t="shared" si="9"/>
        <v>486</v>
      </c>
      <c r="Z16" s="50">
        <f t="shared" si="10"/>
        <v>81.68067226890756</v>
      </c>
    </row>
    <row r="17" spans="1:26" ht="15">
      <c r="A17" s="22">
        <f>'[1]1'!A18</f>
        <v>7</v>
      </c>
      <c r="B17" s="22" t="s">
        <v>27</v>
      </c>
      <c r="C17" s="22" t="s">
        <v>28</v>
      </c>
      <c r="D17" s="48">
        <v>26</v>
      </c>
      <c r="E17" s="48">
        <v>26</v>
      </c>
      <c r="F17" s="47">
        <f t="shared" si="11"/>
        <v>100</v>
      </c>
      <c r="G17" s="48">
        <v>26</v>
      </c>
      <c r="H17" s="47">
        <f>G17/D17*100</f>
        <v>100</v>
      </c>
      <c r="I17" s="48">
        <v>2091</v>
      </c>
      <c r="J17" s="49">
        <v>1984</v>
      </c>
      <c r="K17" s="48">
        <f t="shared" si="1"/>
        <v>4075</v>
      </c>
      <c r="L17" s="49">
        <v>1756</v>
      </c>
      <c r="M17" s="50">
        <f t="shared" si="2"/>
        <v>83.9789574366332</v>
      </c>
      <c r="N17" s="49">
        <v>1508</v>
      </c>
      <c r="O17" s="50">
        <f t="shared" si="3"/>
        <v>76.00806451612904</v>
      </c>
      <c r="P17" s="51">
        <f t="shared" si="4"/>
        <v>3264</v>
      </c>
      <c r="Q17" s="50">
        <f t="shared" si="5"/>
        <v>80.09815950920245</v>
      </c>
      <c r="R17" s="49">
        <v>266</v>
      </c>
      <c r="S17" s="49">
        <v>243</v>
      </c>
      <c r="T17" s="48">
        <v>509</v>
      </c>
      <c r="U17" s="49">
        <v>196</v>
      </c>
      <c r="V17" s="50">
        <f t="shared" si="7"/>
        <v>73.68421052631578</v>
      </c>
      <c r="W17" s="48">
        <v>194</v>
      </c>
      <c r="X17" s="50">
        <f t="shared" si="8"/>
        <v>79.83539094650206</v>
      </c>
      <c r="Y17" s="48">
        <f t="shared" si="9"/>
        <v>390</v>
      </c>
      <c r="Z17" s="50">
        <f t="shared" si="10"/>
        <v>76.62082514734774</v>
      </c>
    </row>
    <row r="18" spans="1:26" ht="15">
      <c r="A18" s="22">
        <f>'[1]1'!A19</f>
        <v>8</v>
      </c>
      <c r="B18" s="22" t="s">
        <v>29</v>
      </c>
      <c r="C18" s="22" t="s">
        <v>30</v>
      </c>
      <c r="D18" s="48">
        <v>27</v>
      </c>
      <c r="E18" s="48">
        <v>25</v>
      </c>
      <c r="F18" s="47">
        <f t="shared" si="11"/>
        <v>92.5925925925926</v>
      </c>
      <c r="G18" s="48">
        <v>27</v>
      </c>
      <c r="H18" s="47">
        <f t="shared" si="0"/>
        <v>100</v>
      </c>
      <c r="I18" s="48">
        <v>2027</v>
      </c>
      <c r="J18" s="49">
        <v>1868</v>
      </c>
      <c r="K18" s="48">
        <f t="shared" si="1"/>
        <v>3895</v>
      </c>
      <c r="L18" s="49">
        <v>1661</v>
      </c>
      <c r="M18" s="50">
        <f t="shared" si="2"/>
        <v>81.94375925012334</v>
      </c>
      <c r="N18" s="49">
        <v>1491</v>
      </c>
      <c r="O18" s="50">
        <f t="shared" si="3"/>
        <v>79.81798715203426</v>
      </c>
      <c r="P18" s="51">
        <f t="shared" si="4"/>
        <v>3152</v>
      </c>
      <c r="Q18" s="50">
        <f t="shared" si="5"/>
        <v>80.92426187419768</v>
      </c>
      <c r="R18" s="49">
        <v>132</v>
      </c>
      <c r="S18" s="49">
        <v>104</v>
      </c>
      <c r="T18" s="48">
        <f t="shared" si="6"/>
        <v>236</v>
      </c>
      <c r="U18" s="49">
        <v>88</v>
      </c>
      <c r="V18" s="50">
        <f t="shared" si="7"/>
        <v>66.66666666666666</v>
      </c>
      <c r="W18" s="48">
        <v>67</v>
      </c>
      <c r="X18" s="50">
        <f t="shared" si="8"/>
        <v>64.42307692307693</v>
      </c>
      <c r="Y18" s="48">
        <f t="shared" si="9"/>
        <v>155</v>
      </c>
      <c r="Z18" s="50">
        <f t="shared" si="10"/>
        <v>65.67796610169492</v>
      </c>
    </row>
    <row r="19" spans="1:26" ht="15">
      <c r="A19" s="22">
        <f>'[1]1'!A20</f>
        <v>9</v>
      </c>
      <c r="B19" s="22" t="s">
        <v>29</v>
      </c>
      <c r="C19" s="22" t="s">
        <v>31</v>
      </c>
      <c r="D19" s="48">
        <v>20</v>
      </c>
      <c r="E19" s="48">
        <v>20</v>
      </c>
      <c r="F19" s="47">
        <f t="shared" si="11"/>
        <v>100</v>
      </c>
      <c r="G19" s="48">
        <v>20</v>
      </c>
      <c r="H19" s="47">
        <f t="shared" si="0"/>
        <v>100</v>
      </c>
      <c r="I19" s="48">
        <v>1635</v>
      </c>
      <c r="J19" s="49">
        <v>1561</v>
      </c>
      <c r="K19" s="48">
        <f t="shared" si="1"/>
        <v>3196</v>
      </c>
      <c r="L19" s="49">
        <v>1560</v>
      </c>
      <c r="M19" s="50">
        <f t="shared" si="2"/>
        <v>95.41284403669725</v>
      </c>
      <c r="N19" s="49">
        <v>1495</v>
      </c>
      <c r="O19" s="50">
        <f t="shared" si="3"/>
        <v>95.77194106342088</v>
      </c>
      <c r="P19" s="51">
        <f t="shared" si="4"/>
        <v>3055</v>
      </c>
      <c r="Q19" s="50">
        <f t="shared" si="5"/>
        <v>95.58823529411765</v>
      </c>
      <c r="R19" s="49">
        <v>55</v>
      </c>
      <c r="S19" s="49">
        <v>131</v>
      </c>
      <c r="T19" s="48">
        <f t="shared" si="6"/>
        <v>186</v>
      </c>
      <c r="U19" s="49">
        <v>35</v>
      </c>
      <c r="V19" s="50">
        <f t="shared" si="7"/>
        <v>63.63636363636363</v>
      </c>
      <c r="W19" s="48">
        <v>29</v>
      </c>
      <c r="X19" s="50">
        <f t="shared" si="8"/>
        <v>22.137404580152673</v>
      </c>
      <c r="Y19" s="48">
        <f t="shared" si="9"/>
        <v>64</v>
      </c>
      <c r="Z19" s="50">
        <f t="shared" si="10"/>
        <v>34.40860215053764</v>
      </c>
    </row>
    <row r="20" spans="1:26" ht="15">
      <c r="A20" s="22">
        <v>10</v>
      </c>
      <c r="B20" s="22" t="s">
        <v>32</v>
      </c>
      <c r="C20" s="22" t="s">
        <v>33</v>
      </c>
      <c r="D20" s="48">
        <v>31</v>
      </c>
      <c r="E20" s="48">
        <v>27</v>
      </c>
      <c r="F20" s="47">
        <f t="shared" si="11"/>
        <v>87.09677419354838</v>
      </c>
      <c r="G20" s="48">
        <v>31</v>
      </c>
      <c r="H20" s="47">
        <f t="shared" si="0"/>
        <v>100</v>
      </c>
      <c r="I20" s="48">
        <v>1818</v>
      </c>
      <c r="J20" s="49">
        <v>1606</v>
      </c>
      <c r="K20" s="48">
        <f t="shared" si="1"/>
        <v>3424</v>
      </c>
      <c r="L20" s="49">
        <v>1449</v>
      </c>
      <c r="M20" s="50">
        <f t="shared" si="2"/>
        <v>79.70297029702971</v>
      </c>
      <c r="N20" s="49">
        <v>1272</v>
      </c>
      <c r="O20" s="50">
        <f t="shared" si="3"/>
        <v>79.20298879202988</v>
      </c>
      <c r="P20" s="51">
        <f t="shared" si="4"/>
        <v>2721</v>
      </c>
      <c r="Q20" s="50">
        <f t="shared" si="5"/>
        <v>79.46845794392523</v>
      </c>
      <c r="R20" s="49" t="s">
        <v>34</v>
      </c>
      <c r="S20" s="49" t="s">
        <v>34</v>
      </c>
      <c r="T20" s="48">
        <f t="shared" si="6"/>
        <v>0</v>
      </c>
      <c r="U20" s="49" t="s">
        <v>34</v>
      </c>
      <c r="V20" s="50">
        <v>0</v>
      </c>
      <c r="W20" s="48" t="s">
        <v>34</v>
      </c>
      <c r="X20" s="50">
        <v>0</v>
      </c>
      <c r="Y20" s="48">
        <f t="shared" si="9"/>
        <v>0</v>
      </c>
      <c r="Z20" s="50">
        <v>0</v>
      </c>
    </row>
    <row r="21" spans="1:26" ht="15">
      <c r="A21" s="22">
        <v>11</v>
      </c>
      <c r="B21" s="22" t="s">
        <v>32</v>
      </c>
      <c r="C21" s="22" t="s">
        <v>35</v>
      </c>
      <c r="D21" s="48">
        <v>28</v>
      </c>
      <c r="E21" s="48">
        <v>24</v>
      </c>
      <c r="F21" s="47">
        <f t="shared" si="11"/>
        <v>85.71428571428571</v>
      </c>
      <c r="G21" s="48">
        <v>28</v>
      </c>
      <c r="H21" s="47">
        <f t="shared" si="0"/>
        <v>100</v>
      </c>
      <c r="I21" s="48">
        <v>359</v>
      </c>
      <c r="J21" s="49">
        <v>314</v>
      </c>
      <c r="K21" s="48">
        <f t="shared" si="1"/>
        <v>673</v>
      </c>
      <c r="L21" s="49">
        <v>359</v>
      </c>
      <c r="M21" s="50">
        <f t="shared" si="2"/>
        <v>100</v>
      </c>
      <c r="N21" s="49">
        <v>314</v>
      </c>
      <c r="O21" s="50">
        <f t="shared" si="3"/>
        <v>100</v>
      </c>
      <c r="P21" s="51">
        <f t="shared" si="4"/>
        <v>673</v>
      </c>
      <c r="Q21" s="50">
        <f t="shared" si="5"/>
        <v>100</v>
      </c>
      <c r="R21" s="49">
        <v>37</v>
      </c>
      <c r="S21" s="49">
        <v>49</v>
      </c>
      <c r="T21" s="48">
        <f t="shared" si="6"/>
        <v>86</v>
      </c>
      <c r="U21" s="49">
        <v>49</v>
      </c>
      <c r="V21" s="50">
        <f t="shared" si="7"/>
        <v>132.43243243243242</v>
      </c>
      <c r="W21" s="48">
        <v>30</v>
      </c>
      <c r="X21" s="50">
        <f t="shared" si="8"/>
        <v>61.224489795918366</v>
      </c>
      <c r="Y21" s="48">
        <f t="shared" si="9"/>
        <v>79</v>
      </c>
      <c r="Z21" s="50">
        <f t="shared" si="10"/>
        <v>91.86046511627907</v>
      </c>
    </row>
    <row r="22" spans="1:26" ht="15">
      <c r="A22" s="22">
        <v>12</v>
      </c>
      <c r="B22" s="22" t="s">
        <v>36</v>
      </c>
      <c r="C22" s="22" t="s">
        <v>37</v>
      </c>
      <c r="D22" s="48">
        <v>31</v>
      </c>
      <c r="E22" s="48">
        <v>31</v>
      </c>
      <c r="F22" s="47">
        <f t="shared" si="11"/>
        <v>100</v>
      </c>
      <c r="G22" s="48">
        <v>31</v>
      </c>
      <c r="H22" s="47">
        <f t="shared" si="0"/>
        <v>100</v>
      </c>
      <c r="I22" s="48">
        <v>2130</v>
      </c>
      <c r="J22" s="49">
        <v>2003</v>
      </c>
      <c r="K22" s="48">
        <f t="shared" si="1"/>
        <v>4133</v>
      </c>
      <c r="L22" s="49">
        <v>2130</v>
      </c>
      <c r="M22" s="50">
        <f t="shared" si="2"/>
        <v>100</v>
      </c>
      <c r="N22" s="49">
        <v>2003</v>
      </c>
      <c r="O22" s="50">
        <f t="shared" si="3"/>
        <v>100</v>
      </c>
      <c r="P22" s="51">
        <f t="shared" si="4"/>
        <v>4133</v>
      </c>
      <c r="Q22" s="50">
        <f t="shared" si="5"/>
        <v>100</v>
      </c>
      <c r="R22" s="49">
        <v>20</v>
      </c>
      <c r="S22" s="49">
        <v>24</v>
      </c>
      <c r="T22" s="48">
        <f t="shared" si="6"/>
        <v>44</v>
      </c>
      <c r="U22" s="49">
        <v>20</v>
      </c>
      <c r="V22" s="50">
        <f t="shared" si="7"/>
        <v>100</v>
      </c>
      <c r="W22" s="48">
        <v>24</v>
      </c>
      <c r="X22" s="50">
        <f t="shared" si="8"/>
        <v>100</v>
      </c>
      <c r="Y22" s="48">
        <f t="shared" si="9"/>
        <v>44</v>
      </c>
      <c r="Z22" s="50">
        <f t="shared" si="10"/>
        <v>100</v>
      </c>
    </row>
    <row r="23" spans="1:26" ht="15">
      <c r="A23" s="22">
        <v>13</v>
      </c>
      <c r="B23" s="22" t="s">
        <v>36</v>
      </c>
      <c r="C23" s="22" t="s">
        <v>38</v>
      </c>
      <c r="D23" s="48">
        <v>43</v>
      </c>
      <c r="E23" s="48">
        <v>1</v>
      </c>
      <c r="F23" s="55" t="s">
        <v>39</v>
      </c>
      <c r="G23" s="48">
        <v>43</v>
      </c>
      <c r="H23" s="47">
        <f t="shared" si="0"/>
        <v>100</v>
      </c>
      <c r="I23" s="52" t="s">
        <v>40</v>
      </c>
      <c r="J23" s="49">
        <v>2824</v>
      </c>
      <c r="K23" s="48">
        <v>4847</v>
      </c>
      <c r="L23" s="49">
        <v>2975</v>
      </c>
      <c r="M23" s="53" t="s">
        <v>41</v>
      </c>
      <c r="N23" s="54">
        <v>2780</v>
      </c>
      <c r="O23" s="53" t="s">
        <v>42</v>
      </c>
      <c r="P23" s="51">
        <f t="shared" si="4"/>
        <v>5755</v>
      </c>
      <c r="Q23" s="50">
        <v>2.93</v>
      </c>
      <c r="R23" s="49">
        <v>1260</v>
      </c>
      <c r="S23" s="49">
        <v>1266</v>
      </c>
      <c r="T23" s="48">
        <v>2495</v>
      </c>
      <c r="U23" s="49">
        <v>394</v>
      </c>
      <c r="V23" s="50">
        <f t="shared" si="7"/>
        <v>31.26984126984127</v>
      </c>
      <c r="W23" s="48">
        <v>347</v>
      </c>
      <c r="X23" s="50">
        <f t="shared" si="8"/>
        <v>27.409162717219587</v>
      </c>
      <c r="Y23" s="48">
        <f t="shared" si="9"/>
        <v>741</v>
      </c>
      <c r="Z23" s="50">
        <f t="shared" si="10"/>
        <v>29.69939879759519</v>
      </c>
    </row>
    <row r="24" spans="1:26" ht="15">
      <c r="A24" s="22">
        <v>14</v>
      </c>
      <c r="B24" s="22" t="s">
        <v>43</v>
      </c>
      <c r="C24" s="22" t="s">
        <v>44</v>
      </c>
      <c r="D24" s="48">
        <v>29</v>
      </c>
      <c r="E24" s="48">
        <v>29</v>
      </c>
      <c r="F24" s="47">
        <f t="shared" si="11"/>
        <v>100</v>
      </c>
      <c r="G24" s="48">
        <v>29</v>
      </c>
      <c r="H24" s="47">
        <f t="shared" si="0"/>
        <v>100</v>
      </c>
      <c r="I24" s="48">
        <v>1887</v>
      </c>
      <c r="J24" s="49">
        <v>1785</v>
      </c>
      <c r="K24" s="48">
        <f t="shared" si="1"/>
        <v>3672</v>
      </c>
      <c r="L24" s="49">
        <v>1681</v>
      </c>
      <c r="M24" s="50">
        <f t="shared" si="2"/>
        <v>89.08320084790672</v>
      </c>
      <c r="N24" s="49">
        <v>1604</v>
      </c>
      <c r="O24" s="50">
        <f t="shared" si="3"/>
        <v>89.85994397759104</v>
      </c>
      <c r="P24" s="51">
        <f t="shared" si="4"/>
        <v>3285</v>
      </c>
      <c r="Q24" s="50">
        <f t="shared" si="5"/>
        <v>89.4607843137255</v>
      </c>
      <c r="R24" s="49">
        <v>850</v>
      </c>
      <c r="S24" s="49">
        <v>802</v>
      </c>
      <c r="T24" s="48">
        <f t="shared" si="6"/>
        <v>1652</v>
      </c>
      <c r="U24" s="49">
        <v>433</v>
      </c>
      <c r="V24" s="50">
        <f t="shared" si="7"/>
        <v>50.94117647058823</v>
      </c>
      <c r="W24" s="48">
        <v>321</v>
      </c>
      <c r="X24" s="50">
        <f t="shared" si="8"/>
        <v>40.02493765586035</v>
      </c>
      <c r="Y24" s="48">
        <f t="shared" si="9"/>
        <v>754</v>
      </c>
      <c r="Z24" s="50">
        <f t="shared" si="10"/>
        <v>45.64164648910412</v>
      </c>
    </row>
    <row r="25" spans="1:26" ht="15">
      <c r="A25" s="22">
        <v>15</v>
      </c>
      <c r="B25" s="22" t="s">
        <v>43</v>
      </c>
      <c r="C25" s="22" t="s">
        <v>45</v>
      </c>
      <c r="D25" s="48">
        <v>22</v>
      </c>
      <c r="E25" s="48">
        <v>22</v>
      </c>
      <c r="F25" s="47">
        <f t="shared" si="11"/>
        <v>100</v>
      </c>
      <c r="G25" s="48">
        <v>22</v>
      </c>
      <c r="H25" s="47">
        <f t="shared" si="0"/>
        <v>100</v>
      </c>
      <c r="I25" s="48">
        <v>1281</v>
      </c>
      <c r="J25" s="49">
        <v>1254</v>
      </c>
      <c r="K25" s="48">
        <f t="shared" si="1"/>
        <v>2535</v>
      </c>
      <c r="L25" s="49">
        <v>203</v>
      </c>
      <c r="M25" s="50">
        <f t="shared" si="2"/>
        <v>15.846994535519126</v>
      </c>
      <c r="N25" s="49">
        <v>215</v>
      </c>
      <c r="O25" s="50">
        <f t="shared" si="3"/>
        <v>17.145135566188195</v>
      </c>
      <c r="P25" s="51">
        <f t="shared" si="4"/>
        <v>418</v>
      </c>
      <c r="Q25" s="50">
        <f t="shared" si="5"/>
        <v>16.48915187376726</v>
      </c>
      <c r="R25" s="49">
        <v>180</v>
      </c>
      <c r="S25" s="49">
        <v>191</v>
      </c>
      <c r="T25" s="48">
        <f t="shared" si="6"/>
        <v>371</v>
      </c>
      <c r="U25" s="49" t="s">
        <v>34</v>
      </c>
      <c r="V25" s="50">
        <v>0</v>
      </c>
      <c r="W25" s="48" t="s">
        <v>34</v>
      </c>
      <c r="X25" s="50">
        <v>0</v>
      </c>
      <c r="Y25" s="48">
        <f t="shared" si="9"/>
        <v>0</v>
      </c>
      <c r="Z25" s="50">
        <f t="shared" si="10"/>
        <v>0</v>
      </c>
    </row>
    <row r="26" spans="1:26" ht="15">
      <c r="A26" s="22">
        <v>16</v>
      </c>
      <c r="B26" s="22" t="s">
        <v>46</v>
      </c>
      <c r="C26" s="22" t="s">
        <v>47</v>
      </c>
      <c r="D26" s="23">
        <v>43</v>
      </c>
      <c r="E26" s="23">
        <v>993</v>
      </c>
      <c r="F26" s="24">
        <f t="shared" si="11"/>
        <v>2309.3023255813955</v>
      </c>
      <c r="G26" s="23">
        <v>993</v>
      </c>
      <c r="H26" s="47">
        <f t="shared" si="0"/>
        <v>2309.3023255813955</v>
      </c>
      <c r="I26" s="48">
        <v>469</v>
      </c>
      <c r="J26" s="49">
        <v>524</v>
      </c>
      <c r="K26" s="48">
        <f t="shared" si="1"/>
        <v>993</v>
      </c>
      <c r="L26" s="49">
        <v>469</v>
      </c>
      <c r="M26" s="50">
        <f t="shared" si="2"/>
        <v>100</v>
      </c>
      <c r="N26" s="49">
        <v>524</v>
      </c>
      <c r="O26" s="50">
        <f t="shared" si="3"/>
        <v>100</v>
      </c>
      <c r="P26" s="51">
        <f t="shared" si="4"/>
        <v>993</v>
      </c>
      <c r="Q26" s="50">
        <f t="shared" si="5"/>
        <v>100</v>
      </c>
      <c r="R26" s="49">
        <v>285</v>
      </c>
      <c r="S26" s="49">
        <v>311</v>
      </c>
      <c r="T26" s="48">
        <f t="shared" si="6"/>
        <v>596</v>
      </c>
      <c r="U26" s="49">
        <v>285</v>
      </c>
      <c r="V26" s="50">
        <f t="shared" si="7"/>
        <v>100</v>
      </c>
      <c r="W26" s="48">
        <v>311</v>
      </c>
      <c r="X26" s="50">
        <f t="shared" si="8"/>
        <v>100</v>
      </c>
      <c r="Y26" s="48">
        <f t="shared" si="9"/>
        <v>596</v>
      </c>
      <c r="Z26" s="50">
        <f t="shared" si="10"/>
        <v>100</v>
      </c>
    </row>
    <row r="27" spans="1:26" ht="15">
      <c r="A27" s="22">
        <v>17</v>
      </c>
      <c r="B27" s="22" t="s">
        <v>46</v>
      </c>
      <c r="C27" s="22" t="s">
        <v>48</v>
      </c>
      <c r="D27" s="23">
        <v>42</v>
      </c>
      <c r="E27" s="23">
        <v>42</v>
      </c>
      <c r="F27" s="24">
        <f t="shared" si="11"/>
        <v>100</v>
      </c>
      <c r="G27" s="23">
        <v>42</v>
      </c>
      <c r="H27" s="47">
        <f t="shared" si="0"/>
        <v>100</v>
      </c>
      <c r="I27" s="48">
        <v>2375</v>
      </c>
      <c r="J27" s="49">
        <v>2283</v>
      </c>
      <c r="K27" s="48">
        <f t="shared" si="1"/>
        <v>4658</v>
      </c>
      <c r="L27" s="49">
        <v>1939</v>
      </c>
      <c r="M27" s="50">
        <f t="shared" si="2"/>
        <v>81.64210526315789</v>
      </c>
      <c r="N27" s="49">
        <v>1853</v>
      </c>
      <c r="O27" s="50">
        <f>N27/J27*100</f>
        <v>81.16513359614542</v>
      </c>
      <c r="P27" s="51">
        <f t="shared" si="4"/>
        <v>3792</v>
      </c>
      <c r="Q27" s="50">
        <f t="shared" si="5"/>
        <v>81.40832975525977</v>
      </c>
      <c r="R27" s="49">
        <v>314</v>
      </c>
      <c r="S27" s="49">
        <v>452</v>
      </c>
      <c r="T27" s="48">
        <f t="shared" si="6"/>
        <v>766</v>
      </c>
      <c r="U27" s="49">
        <v>314</v>
      </c>
      <c r="V27" s="50">
        <f t="shared" si="7"/>
        <v>100</v>
      </c>
      <c r="W27" s="48">
        <v>452</v>
      </c>
      <c r="X27" s="50">
        <f t="shared" si="8"/>
        <v>100</v>
      </c>
      <c r="Y27" s="48">
        <f t="shared" si="9"/>
        <v>766</v>
      </c>
      <c r="Z27" s="50">
        <f t="shared" si="10"/>
        <v>100</v>
      </c>
    </row>
    <row r="28" spans="1:26" ht="15">
      <c r="A28" s="22">
        <v>18</v>
      </c>
      <c r="B28" s="22" t="s">
        <v>49</v>
      </c>
      <c r="C28" s="22" t="s">
        <v>49</v>
      </c>
      <c r="D28" s="23">
        <v>51</v>
      </c>
      <c r="E28" s="23">
        <v>20</v>
      </c>
      <c r="F28" s="24">
        <f t="shared" si="11"/>
        <v>39.21568627450981</v>
      </c>
      <c r="G28" s="23">
        <v>51</v>
      </c>
      <c r="H28" s="47">
        <f t="shared" si="0"/>
        <v>100</v>
      </c>
      <c r="I28" s="48">
        <v>3167</v>
      </c>
      <c r="J28" s="49">
        <v>2873</v>
      </c>
      <c r="K28" s="48">
        <f t="shared" si="1"/>
        <v>6040</v>
      </c>
      <c r="L28" s="49">
        <v>2971</v>
      </c>
      <c r="M28" s="50">
        <f t="shared" si="2"/>
        <v>93.81117777076096</v>
      </c>
      <c r="N28" s="49">
        <v>2693</v>
      </c>
      <c r="O28" s="50">
        <f t="shared" si="3"/>
        <v>93.734772015315</v>
      </c>
      <c r="P28" s="51">
        <f t="shared" si="4"/>
        <v>5664</v>
      </c>
      <c r="Q28" s="50">
        <f t="shared" si="5"/>
        <v>93.7748344370861</v>
      </c>
      <c r="R28" s="49">
        <v>55</v>
      </c>
      <c r="S28" s="49">
        <v>46</v>
      </c>
      <c r="T28" s="48">
        <f t="shared" si="6"/>
        <v>101</v>
      </c>
      <c r="U28" s="49">
        <v>55</v>
      </c>
      <c r="V28" s="50">
        <f t="shared" si="7"/>
        <v>100</v>
      </c>
      <c r="W28" s="48">
        <v>46</v>
      </c>
      <c r="X28" s="50">
        <f t="shared" si="8"/>
        <v>100</v>
      </c>
      <c r="Y28" s="48">
        <f t="shared" si="9"/>
        <v>101</v>
      </c>
      <c r="Z28" s="50">
        <f t="shared" si="10"/>
        <v>100</v>
      </c>
    </row>
    <row r="29" spans="1:26" ht="15">
      <c r="A29" s="22">
        <v>19</v>
      </c>
      <c r="B29" s="22" t="s">
        <v>49</v>
      </c>
      <c r="C29" s="22" t="s">
        <v>50</v>
      </c>
      <c r="D29" s="23">
        <v>32</v>
      </c>
      <c r="E29" s="23">
        <v>32</v>
      </c>
      <c r="F29" s="24">
        <f t="shared" si="11"/>
        <v>100</v>
      </c>
      <c r="G29" s="23">
        <v>32</v>
      </c>
      <c r="H29" s="24">
        <f t="shared" si="0"/>
        <v>100</v>
      </c>
      <c r="I29" s="23">
        <v>1779</v>
      </c>
      <c r="J29" s="25">
        <v>1783</v>
      </c>
      <c r="K29" s="23">
        <f t="shared" si="1"/>
        <v>3562</v>
      </c>
      <c r="L29" s="25">
        <v>1722</v>
      </c>
      <c r="M29" s="26">
        <f t="shared" si="2"/>
        <v>96.79595278246205</v>
      </c>
      <c r="N29" s="25">
        <v>1716</v>
      </c>
      <c r="O29" s="26">
        <f t="shared" si="3"/>
        <v>96.24228827818284</v>
      </c>
      <c r="P29" s="27">
        <f t="shared" si="4"/>
        <v>3438</v>
      </c>
      <c r="Q29" s="26">
        <f t="shared" si="5"/>
        <v>96.51880965749578</v>
      </c>
      <c r="R29" s="25">
        <v>678</v>
      </c>
      <c r="S29" s="25">
        <v>711</v>
      </c>
      <c r="T29" s="23">
        <f t="shared" si="6"/>
        <v>1389</v>
      </c>
      <c r="U29" s="25">
        <v>268</v>
      </c>
      <c r="V29" s="26">
        <f t="shared" si="7"/>
        <v>39.52802359882006</v>
      </c>
      <c r="W29" s="23">
        <v>412</v>
      </c>
      <c r="X29" s="26">
        <f t="shared" si="8"/>
        <v>57.94655414908579</v>
      </c>
      <c r="Y29" s="23">
        <f t="shared" si="9"/>
        <v>680</v>
      </c>
      <c r="Z29" s="26">
        <f t="shared" si="10"/>
        <v>48.95608351331893</v>
      </c>
    </row>
    <row r="30" spans="1:26" ht="19.5" customHeight="1" thickBot="1">
      <c r="A30" s="28" t="s">
        <v>51</v>
      </c>
      <c r="B30" s="29"/>
      <c r="C30" s="29"/>
      <c r="D30" s="30">
        <f>SUM(D11:D29)</f>
        <v>581</v>
      </c>
      <c r="E30" s="30">
        <f>SUM(E11:E29)</f>
        <v>3600</v>
      </c>
      <c r="F30" s="31">
        <f>E30/D30*100</f>
        <v>619.6213425129088</v>
      </c>
      <c r="G30" s="32">
        <f>SUM(G11:G29)</f>
        <v>9569</v>
      </c>
      <c r="H30" s="33">
        <f>G30/D30*100</f>
        <v>1646.987951807229</v>
      </c>
      <c r="I30" s="32">
        <f>SUM(I11:I29)</f>
        <v>33820</v>
      </c>
      <c r="J30" s="32">
        <f>SUM(J11:J29)</f>
        <v>34735</v>
      </c>
      <c r="K30" s="32">
        <f>SUM(K11:K29)</f>
        <v>70578</v>
      </c>
      <c r="L30" s="32">
        <f>SUM(L11:L29)</f>
        <v>30992</v>
      </c>
      <c r="M30" s="34">
        <f>L30/I30*100</f>
        <v>91.63808397397989</v>
      </c>
      <c r="N30" s="32">
        <f>SUM(N11:N29)</f>
        <v>29705</v>
      </c>
      <c r="O30" s="34">
        <f>N30/J30*100</f>
        <v>85.51892903411544</v>
      </c>
      <c r="P30" s="35">
        <f>SUM(P11:P29)</f>
        <v>60697</v>
      </c>
      <c r="Q30" s="34">
        <f>P30/K30*100</f>
        <v>85.99988665023095</v>
      </c>
      <c r="R30" s="32">
        <f>SUM(R11:R29)</f>
        <v>5736</v>
      </c>
      <c r="S30" s="32">
        <f>SUM(S11:S29)</f>
        <v>5751</v>
      </c>
      <c r="T30" s="32">
        <f>SUM(T11:T29)</f>
        <v>11456</v>
      </c>
      <c r="U30" s="32">
        <f>SUM(U11:U29)</f>
        <v>2715</v>
      </c>
      <c r="V30" s="36">
        <f>U30/R30*100</f>
        <v>47.3326359832636</v>
      </c>
      <c r="W30" s="32">
        <f>SUM(W11:W29)</f>
        <v>2839</v>
      </c>
      <c r="X30" s="36">
        <f>W30/S30*100</f>
        <v>49.36532776908364</v>
      </c>
      <c r="Y30" s="32">
        <f>SUM(Y11:Y29)</f>
        <v>5554</v>
      </c>
      <c r="Z30" s="34">
        <f>Y30/T30*100</f>
        <v>48.48114525139665</v>
      </c>
    </row>
    <row r="31" spans="1:38" ht="15">
      <c r="A31" s="37"/>
      <c r="B31" s="38"/>
      <c r="C31" s="38"/>
      <c r="D31" s="38"/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7"/>
      <c r="AE31" s="37"/>
      <c r="AF31" s="37"/>
      <c r="AG31" s="37"/>
      <c r="AH31" s="37"/>
      <c r="AI31" s="37"/>
      <c r="AJ31" s="40"/>
      <c r="AK31" s="40"/>
      <c r="AL31" s="37"/>
    </row>
    <row r="32" spans="1:15" ht="15">
      <c r="A32" s="41" t="s">
        <v>52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</sheetData>
  <sheetProtection/>
  <mergeCells count="8">
    <mergeCell ref="A7:A9"/>
    <mergeCell ref="B7:B9"/>
    <mergeCell ref="C7:C9"/>
    <mergeCell ref="D8:D9"/>
    <mergeCell ref="E8:E9"/>
    <mergeCell ref="F8:F9"/>
    <mergeCell ref="G8:G9"/>
    <mergeCell ref="H8:H9"/>
  </mergeCells>
  <printOptions horizontalCentered="1"/>
  <pageMargins left="0.72" right="0.76" top="1.15" bottom="0.9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2017-11-08T03:14:37Z</dcterms:created>
  <dcterms:modified xsi:type="dcterms:W3CDTF">2017-11-08T03:17:29Z</dcterms:modified>
  <cp:category/>
  <cp:version/>
  <cp:contentType/>
  <cp:contentStatus/>
</cp:coreProperties>
</file>