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7" sheetId="1" r:id="rId1"/>
  </sheets>
  <externalReferences>
    <externalReference r:id="rId2"/>
  </externalReferences>
  <definedNames>
    <definedName name="_xlnm.Print_Area" localSheetId="0">'7'!$A$1:$R$31</definedName>
  </definedNames>
  <calcPr calcId="144525"/>
</workbook>
</file>

<file path=xl/calcChain.xml><?xml version="1.0" encoding="utf-8"?>
<calcChain xmlns="http://schemas.openxmlformats.org/spreadsheetml/2006/main">
  <c r="Q23" i="1" l="1"/>
  <c r="N23" i="1"/>
  <c r="L23" i="1"/>
  <c r="I23" i="1"/>
  <c r="G23" i="1"/>
  <c r="E23" i="1"/>
  <c r="D23" i="1"/>
  <c r="P22" i="1"/>
  <c r="O22" i="1" s="1"/>
  <c r="K22" i="1"/>
  <c r="J22" i="1" s="1"/>
  <c r="F22" i="1"/>
  <c r="C22" i="1"/>
  <c r="B22" i="1"/>
  <c r="A22" i="1"/>
  <c r="P21" i="1"/>
  <c r="R21" i="1" s="1"/>
  <c r="K21" i="1"/>
  <c r="H21" i="1" s="1"/>
  <c r="F21" i="1"/>
  <c r="C21" i="1"/>
  <c r="B21" i="1"/>
  <c r="A21" i="1"/>
  <c r="P20" i="1"/>
  <c r="M20" i="1" s="1"/>
  <c r="O20" i="1"/>
  <c r="K20" i="1"/>
  <c r="J20" i="1" s="1"/>
  <c r="F20" i="1"/>
  <c r="C20" i="1"/>
  <c r="B20" i="1"/>
  <c r="A20" i="1"/>
  <c r="P19" i="1"/>
  <c r="O19" i="1" s="1"/>
  <c r="K19" i="1"/>
  <c r="H19" i="1" s="1"/>
  <c r="J19" i="1"/>
  <c r="F19" i="1"/>
  <c r="C19" i="1"/>
  <c r="B19" i="1"/>
  <c r="A19" i="1"/>
  <c r="P18" i="1"/>
  <c r="R18" i="1" s="1"/>
  <c r="K18" i="1"/>
  <c r="H18" i="1" s="1"/>
  <c r="F18" i="1"/>
  <c r="C18" i="1"/>
  <c r="B18" i="1"/>
  <c r="A18" i="1"/>
  <c r="P17" i="1"/>
  <c r="M17" i="1" s="1"/>
  <c r="K17" i="1"/>
  <c r="H17" i="1" s="1"/>
  <c r="J17" i="1"/>
  <c r="F17" i="1"/>
  <c r="C17" i="1"/>
  <c r="B17" i="1"/>
  <c r="A17" i="1"/>
  <c r="P16" i="1"/>
  <c r="M16" i="1" s="1"/>
  <c r="K16" i="1"/>
  <c r="F16" i="1"/>
  <c r="C16" i="1"/>
  <c r="B16" i="1"/>
  <c r="A16" i="1"/>
  <c r="P15" i="1"/>
  <c r="R15" i="1" s="1"/>
  <c r="K15" i="1"/>
  <c r="J15" i="1" s="1"/>
  <c r="F15" i="1"/>
  <c r="C15" i="1"/>
  <c r="B15" i="1"/>
  <c r="A15" i="1"/>
  <c r="P14" i="1"/>
  <c r="R14" i="1" s="1"/>
  <c r="K14" i="1"/>
  <c r="J14" i="1" s="1"/>
  <c r="F14" i="1"/>
  <c r="C14" i="1"/>
  <c r="B14" i="1"/>
  <c r="A14" i="1"/>
  <c r="P13" i="1"/>
  <c r="O13" i="1" s="1"/>
  <c r="M13" i="1"/>
  <c r="K13" i="1"/>
  <c r="J13" i="1" s="1"/>
  <c r="F13" i="1"/>
  <c r="C13" i="1"/>
  <c r="B13" i="1"/>
  <c r="A13" i="1"/>
  <c r="P12" i="1"/>
  <c r="O12" i="1" s="1"/>
  <c r="K12" i="1"/>
  <c r="H12" i="1" s="1"/>
  <c r="J12" i="1"/>
  <c r="F12" i="1"/>
  <c r="C12" i="1"/>
  <c r="B12" i="1"/>
  <c r="A12" i="1"/>
  <c r="P11" i="1"/>
  <c r="M11" i="1" s="1"/>
  <c r="K11" i="1"/>
  <c r="H11" i="1" s="1"/>
  <c r="F11" i="1"/>
  <c r="C11" i="1"/>
  <c r="B11" i="1"/>
  <c r="A11" i="1"/>
  <c r="P10" i="1"/>
  <c r="R10" i="1" s="1"/>
  <c r="K10" i="1"/>
  <c r="J10" i="1" s="1"/>
  <c r="F10" i="1"/>
  <c r="C10" i="1"/>
  <c r="B10" i="1"/>
  <c r="A10" i="1"/>
  <c r="P9" i="1"/>
  <c r="R9" i="1" s="1"/>
  <c r="K9" i="1"/>
  <c r="H9" i="1" s="1"/>
  <c r="F9" i="1"/>
  <c r="C9" i="1"/>
  <c r="B9" i="1"/>
  <c r="A9" i="1"/>
  <c r="P8" i="1"/>
  <c r="R8" i="1" s="1"/>
  <c r="O8" i="1"/>
  <c r="K8" i="1"/>
  <c r="J8" i="1" s="1"/>
  <c r="F8" i="1"/>
  <c r="C8" i="1"/>
  <c r="B8" i="1"/>
  <c r="A8" i="1"/>
  <c r="P7" i="1"/>
  <c r="O7" i="1" s="1"/>
  <c r="K7" i="1"/>
  <c r="H7" i="1" s="1"/>
  <c r="F7" i="1"/>
  <c r="C7" i="1"/>
  <c r="B7" i="1"/>
  <c r="A7" i="1"/>
  <c r="P6" i="1"/>
  <c r="M6" i="1" s="1"/>
  <c r="K6" i="1"/>
  <c r="H6" i="1" s="1"/>
  <c r="F6" i="1"/>
  <c r="C6" i="1"/>
  <c r="B6" i="1"/>
  <c r="A6" i="1"/>
  <c r="P5" i="1"/>
  <c r="M5" i="1" s="1"/>
  <c r="K5" i="1"/>
  <c r="H5" i="1" s="1"/>
  <c r="F5" i="1"/>
  <c r="C5" i="1"/>
  <c r="B5" i="1"/>
  <c r="A5" i="1"/>
  <c r="P4" i="1"/>
  <c r="R4" i="1" s="1"/>
  <c r="K4" i="1"/>
  <c r="J4" i="1" s="1"/>
  <c r="H4" i="1"/>
  <c r="F4" i="1"/>
  <c r="C4" i="1"/>
  <c r="B4" i="1"/>
  <c r="A4" i="1"/>
  <c r="M21" i="1" l="1"/>
  <c r="J6" i="1"/>
  <c r="J7" i="1"/>
  <c r="J18" i="1"/>
  <c r="O6" i="1"/>
  <c r="M7" i="1"/>
  <c r="J11" i="1"/>
  <c r="O4" i="1"/>
  <c r="H20" i="1"/>
  <c r="J21" i="1"/>
  <c r="J5" i="1"/>
  <c r="H8" i="1"/>
  <c r="J9" i="1"/>
  <c r="O10" i="1"/>
  <c r="O11" i="1"/>
  <c r="O18" i="1"/>
  <c r="M19" i="1"/>
  <c r="R19" i="1"/>
  <c r="N25" i="1"/>
  <c r="R7" i="1"/>
  <c r="G24" i="1"/>
  <c r="H14" i="1"/>
  <c r="I24" i="1"/>
  <c r="R12" i="1"/>
  <c r="R6" i="1"/>
  <c r="M14" i="1"/>
  <c r="H15" i="1"/>
  <c r="R20" i="1"/>
  <c r="F23" i="1"/>
  <c r="M8" i="1"/>
  <c r="R13" i="1"/>
  <c r="O14" i="1"/>
  <c r="O16" i="1"/>
  <c r="M18" i="1"/>
  <c r="R16" i="1"/>
  <c r="M12" i="1"/>
  <c r="H13" i="1"/>
  <c r="L25" i="1"/>
  <c r="P23" i="1"/>
  <c r="M23" i="1" s="1"/>
  <c r="O5" i="1"/>
  <c r="O17" i="1"/>
  <c r="R22" i="1"/>
  <c r="K23" i="1"/>
  <c r="H23" i="1" s="1"/>
  <c r="R5" i="1"/>
  <c r="R11" i="1"/>
  <c r="R17" i="1"/>
  <c r="M9" i="1"/>
  <c r="M15" i="1"/>
  <c r="H22" i="1"/>
  <c r="M4" i="1"/>
  <c r="O9" i="1"/>
  <c r="O15" i="1"/>
  <c r="O21" i="1"/>
  <c r="M22" i="1"/>
  <c r="P25" i="1" l="1"/>
  <c r="R23" i="1"/>
  <c r="O23" i="1"/>
  <c r="K24" i="1"/>
  <c r="J23" i="1"/>
</calcChain>
</file>

<file path=xl/sharedStrings.xml><?xml version="1.0" encoding="utf-8"?>
<sst xmlns="http://schemas.openxmlformats.org/spreadsheetml/2006/main" count="25" uniqueCount="19">
  <si>
    <t>NO</t>
  </si>
  <si>
    <t>KECAMATAN</t>
  </si>
  <si>
    <t>PUSKESMAS</t>
  </si>
  <si>
    <t>KASUS TB ANAK 0-14 TAHUN</t>
  </si>
  <si>
    <t>L+P</t>
  </si>
  <si>
    <t>%</t>
  </si>
  <si>
    <t>JUMLAH (KAB/KOTA)</t>
  </si>
  <si>
    <r>
      <rPr>
        <i/>
        <sz val="12"/>
        <rFont val="Arial"/>
        <family val="2"/>
      </rPr>
      <t xml:space="preserve">CNR </t>
    </r>
    <r>
      <rPr>
        <sz val="12"/>
        <rFont val="Arial"/>
        <family val="2"/>
      </rPr>
      <t>KASUS BARU TB BTA+ PER 100.000 PENDUDUK</t>
    </r>
  </si>
  <si>
    <r>
      <rPr>
        <i/>
        <sz val="12"/>
        <rFont val="Arial"/>
        <family val="2"/>
      </rPr>
      <t xml:space="preserve">CNR </t>
    </r>
    <r>
      <rPr>
        <sz val="12"/>
        <rFont val="Arial"/>
        <family val="2"/>
      </rPr>
      <t>SELURUH KASUS TB PER 100.000 PENDUDUK</t>
    </r>
  </si>
  <si>
    <t>Sumber: Seksi P2KLB</t>
  </si>
  <si>
    <r>
      <t xml:space="preserve">Keterangan: </t>
    </r>
    <r>
      <rPr>
        <vertAlign val="superscript"/>
        <sz val="12"/>
        <rFont val="Arial"/>
        <family val="2"/>
      </rPr>
      <t/>
    </r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</si>
  <si>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</si>
  <si>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</si>
  <si>
    <t>JUMLAH PENDUDUK LAKI-LAKI</t>
  </si>
  <si>
    <t>JUMLAH PENDUDUK PEREMPUAN</t>
  </si>
  <si>
    <t xml:space="preserve"> JUMLAH KASUS BARU TB BTA LAKI</t>
  </si>
  <si>
    <t xml:space="preserve"> JUMLAH KASUS BARU TB BTA PEREMPUAN</t>
  </si>
  <si>
    <t>JUMLAH SELURUH KASUS TB LAKI LAKI</t>
  </si>
  <si>
    <t>JUMLAH SELURUH KASUS TB PEREMPUAN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</si>
</sst>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37" fontId="2" fillId="2" borderId="3" xfId="2" applyNumberFormat="1" applyFont="1" applyFill="1" applyBorder="1" applyAlignment="1">
      <alignment horizontal="right" vertical="center"/>
    </xf>
    <xf numFmtId="39" fontId="2" fillId="2" borderId="3" xfId="2" applyNumberFormat="1" applyFont="1" applyFill="1" applyBorder="1" applyAlignment="1">
      <alignment horizontal="right" vertical="center"/>
    </xf>
    <xf numFmtId="37" fontId="2" fillId="2" borderId="7" xfId="2" applyNumberFormat="1" applyFont="1" applyFill="1" applyBorder="1" applyAlignment="1">
      <alignment horizontal="right" vertical="center"/>
    </xf>
    <xf numFmtId="37" fontId="2" fillId="2" borderId="0" xfId="0" applyNumberFormat="1" applyFont="1" applyFill="1" applyBorder="1" applyAlignment="1">
      <alignment horizontal="right" vertical="center"/>
    </xf>
    <xf numFmtId="164" fontId="2" fillId="2" borderId="3" xfId="2" applyFont="1" applyFill="1" applyBorder="1" applyAlignment="1">
      <alignment horizontal="right" vertical="center"/>
    </xf>
    <xf numFmtId="166" fontId="2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7" fontId="2" fillId="2" borderId="5" xfId="2" applyNumberFormat="1" applyFont="1" applyFill="1" applyBorder="1" applyAlignment="1">
      <alignment horizontal="right" vertical="center"/>
    </xf>
    <xf numFmtId="37" fontId="2" fillId="2" borderId="10" xfId="2" applyNumberFormat="1" applyFont="1" applyFill="1" applyBorder="1" applyAlignment="1">
      <alignment horizontal="right" vertical="center"/>
    </xf>
    <xf numFmtId="37" fontId="2" fillId="2" borderId="9" xfId="2" applyNumberFormat="1" applyFont="1" applyFill="1" applyBorder="1" applyAlignment="1">
      <alignment vertical="center"/>
    </xf>
    <xf numFmtId="39" fontId="2" fillId="2" borderId="5" xfId="2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7" fontId="2" fillId="2" borderId="10" xfId="2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7" fontId="2" fillId="2" borderId="11" xfId="2" applyNumberFormat="1" applyFont="1" applyFill="1" applyBorder="1" applyAlignment="1">
      <alignment vertical="center"/>
    </xf>
    <xf numFmtId="37" fontId="2" fillId="2" borderId="12" xfId="2" applyNumberFormat="1" applyFont="1" applyFill="1" applyBorder="1" applyAlignment="1">
      <alignment vertical="center"/>
    </xf>
    <xf numFmtId="37" fontId="2" fillId="2" borderId="13" xfId="2" applyNumberFormat="1" applyFont="1" applyFill="1" applyBorder="1" applyAlignment="1">
      <alignment vertical="center"/>
    </xf>
    <xf numFmtId="39" fontId="2" fillId="2" borderId="14" xfId="2" applyNumberFormat="1" applyFont="1" applyFill="1" applyBorder="1" applyAlignment="1">
      <alignment vertical="center"/>
    </xf>
    <xf numFmtId="37" fontId="2" fillId="2" borderId="15" xfId="2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36">
    <cellStyle name="Comma" xfId="1" builtinId="3"/>
    <cellStyle name="Comma [0]" xfId="2" builtinId="6"/>
    <cellStyle name="Comma [0] 2" xfId="3"/>
    <cellStyle name="Comma [0] 2 2" xfId="4"/>
    <cellStyle name="Comma [0] 3" xfId="5"/>
    <cellStyle name="Comma [0] 4" xfId="6"/>
    <cellStyle name="Comma [0] 5" xfId="7"/>
    <cellStyle name="Comma 10" xfId="8"/>
    <cellStyle name="Comma 11" xfId="9"/>
    <cellStyle name="Comma 12" xfId="10"/>
    <cellStyle name="Comma 13" xfId="11"/>
    <cellStyle name="Comma 14" xfId="12"/>
    <cellStyle name="Comma 15" xfId="13"/>
    <cellStyle name="Comma 16" xfId="14"/>
    <cellStyle name="Comma 17" xfId="15"/>
    <cellStyle name="Comma 18" xfId="16"/>
    <cellStyle name="Comma 19" xfId="17"/>
    <cellStyle name="Comma 2" xfId="18"/>
    <cellStyle name="Comma 2 2" xfId="19"/>
    <cellStyle name="Comma 20" xfId="20"/>
    <cellStyle name="Comma 21" xfId="21"/>
    <cellStyle name="Comma 3" xfId="22"/>
    <cellStyle name="Comma 4" xfId="23"/>
    <cellStyle name="Comma 5" xfId="24"/>
    <cellStyle name="Comma 6" xfId="25"/>
    <cellStyle name="Comma 7" xfId="26"/>
    <cellStyle name="Comma 8" xfId="27"/>
    <cellStyle name="Comma 9" xfId="28"/>
    <cellStyle name="Excel Built-in Comma" xfId="29"/>
    <cellStyle name="Excel Built-in Normal" xfId="30"/>
    <cellStyle name="Millares [0]_Well Timing" xfId="31"/>
    <cellStyle name="Millares_Well Timing" xfId="32"/>
    <cellStyle name="Moneda [0]_Well Timing" xfId="33"/>
    <cellStyle name="Moneda_Well Timing" xfId="34"/>
    <cellStyle name="Normal" xfId="0" builtinId="0"/>
    <cellStyle name="Normal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AppData\Local\Temp\Entry%20data%20Profi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  <cell r="B6" t="str">
            <v xml:space="preserve"> KALIWUNGU</v>
          </cell>
          <cell r="C6" t="str">
            <v>KALIWUNGU</v>
          </cell>
        </row>
        <row r="7">
          <cell r="A7">
            <v>2</v>
          </cell>
          <cell r="B7" t="str">
            <v xml:space="preserve"> KALIWUNGU</v>
          </cell>
          <cell r="C7" t="str">
            <v>SIDOREKSO</v>
          </cell>
        </row>
        <row r="8">
          <cell r="A8">
            <v>3</v>
          </cell>
          <cell r="B8" t="str">
            <v xml:space="preserve"> KOTA KUDUS</v>
          </cell>
          <cell r="C8" t="str">
            <v>WERGU WETAN</v>
          </cell>
        </row>
        <row r="9">
          <cell r="A9">
            <v>4</v>
          </cell>
          <cell r="B9" t="str">
            <v xml:space="preserve"> KOTA KUDUS</v>
          </cell>
          <cell r="C9" t="str">
            <v>PURWOSARI</v>
          </cell>
        </row>
        <row r="10">
          <cell r="A10">
            <v>5</v>
          </cell>
          <cell r="B10" t="str">
            <v xml:space="preserve"> KOTA KUDUS</v>
          </cell>
          <cell r="C10" t="str">
            <v>RENDENG</v>
          </cell>
        </row>
        <row r="11">
          <cell r="A11">
            <v>6</v>
          </cell>
          <cell r="C11" t="str">
            <v>JATI</v>
          </cell>
        </row>
        <row r="12">
          <cell r="A12">
            <v>7</v>
          </cell>
          <cell r="B12" t="str">
            <v xml:space="preserve"> JATI</v>
          </cell>
          <cell r="C12" t="str">
            <v>NGEMBAL KULON</v>
          </cell>
        </row>
        <row r="13">
          <cell r="A13">
            <v>8</v>
          </cell>
          <cell r="B13" t="str">
            <v xml:space="preserve"> UNDAAN</v>
          </cell>
          <cell r="C13" t="str">
            <v>UNDAAN</v>
          </cell>
        </row>
        <row r="14">
          <cell r="A14">
            <v>9</v>
          </cell>
          <cell r="B14" t="str">
            <v xml:space="preserve"> UNDAAN</v>
          </cell>
          <cell r="C14" t="str">
            <v>NGEMPLAK</v>
          </cell>
        </row>
        <row r="15">
          <cell r="A15">
            <v>10</v>
          </cell>
          <cell r="B15" t="str">
            <v xml:space="preserve"> MEJOBO</v>
          </cell>
          <cell r="C15" t="str">
            <v>MEJOBO</v>
          </cell>
        </row>
        <row r="16">
          <cell r="A16">
            <v>11</v>
          </cell>
          <cell r="B16" t="str">
            <v xml:space="preserve"> MEJOBO</v>
          </cell>
          <cell r="C16" t="str">
            <v>JEPANG</v>
          </cell>
        </row>
        <row r="17">
          <cell r="A17">
            <v>12</v>
          </cell>
          <cell r="B17" t="str">
            <v xml:space="preserve"> JEKULO</v>
          </cell>
          <cell r="C17" t="str">
            <v>JEKULO</v>
          </cell>
        </row>
        <row r="18">
          <cell r="A18">
            <v>13</v>
          </cell>
          <cell r="B18" t="str">
            <v xml:space="preserve"> JEKULO</v>
          </cell>
          <cell r="C18" t="str">
            <v>TANJUNGREJO</v>
          </cell>
        </row>
        <row r="19">
          <cell r="A19">
            <v>14</v>
          </cell>
          <cell r="B19" t="str">
            <v xml:space="preserve"> BAE</v>
          </cell>
          <cell r="C19" t="str">
            <v>BAE</v>
          </cell>
        </row>
        <row r="20">
          <cell r="A20">
            <v>15</v>
          </cell>
          <cell r="B20" t="str">
            <v xml:space="preserve"> BAE</v>
          </cell>
          <cell r="C20" t="str">
            <v>DERSALAM</v>
          </cell>
        </row>
        <row r="21">
          <cell r="A21">
            <v>16</v>
          </cell>
          <cell r="B21" t="str">
            <v xml:space="preserve"> GEBOG</v>
          </cell>
          <cell r="C21" t="str">
            <v>GRIBIG</v>
          </cell>
        </row>
        <row r="22">
          <cell r="A22">
            <v>17</v>
          </cell>
          <cell r="B22" t="str">
            <v xml:space="preserve"> GEBOG</v>
          </cell>
          <cell r="C22" t="str">
            <v>GONDOSARI</v>
          </cell>
        </row>
        <row r="23">
          <cell r="A23">
            <v>18</v>
          </cell>
          <cell r="B23" t="str">
            <v>DAWE</v>
          </cell>
          <cell r="C23" t="str">
            <v>DAWE</v>
          </cell>
        </row>
        <row r="24">
          <cell r="A24">
            <v>19</v>
          </cell>
          <cell r="B24" t="str">
            <v>DAWE</v>
          </cell>
          <cell r="C24" t="str">
            <v>REJOSARI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1"/>
  <sheetViews>
    <sheetView tabSelected="1" zoomScale="75" zoomScaleNormal="60" workbookViewId="0">
      <selection activeCell="A27" sqref="A27"/>
    </sheetView>
  </sheetViews>
  <sheetFormatPr defaultRowHeight="15" x14ac:dyDescent="0.2"/>
  <cols>
    <col min="1" max="1" width="5.7109375" style="2" customWidth="1"/>
    <col min="2" max="2" width="21.7109375" style="2" customWidth="1"/>
    <col min="3" max="3" width="21.5703125" style="2" customWidth="1"/>
    <col min="4" max="4" width="15.140625" style="2" customWidth="1"/>
    <col min="5" max="5" width="16.7109375" style="2" customWidth="1"/>
    <col min="6" max="6" width="10.5703125" style="2" customWidth="1"/>
    <col min="7" max="7" width="14.5703125" style="2" customWidth="1"/>
    <col min="8" max="8" width="9.7109375" style="2" customWidth="1"/>
    <col min="9" max="9" width="16.42578125" style="2" customWidth="1"/>
    <col min="10" max="10" width="9.7109375" style="2" customWidth="1"/>
    <col min="11" max="11" width="10.42578125" style="2" customWidth="1"/>
    <col min="12" max="12" width="13" style="2" customWidth="1"/>
    <col min="13" max="13" width="9.7109375" style="2" customWidth="1"/>
    <col min="14" max="14" width="12.5703125" style="2" customWidth="1"/>
    <col min="15" max="15" width="9.7109375" style="2" customWidth="1"/>
    <col min="16" max="16" width="10.42578125" style="2" customWidth="1"/>
    <col min="17" max="18" width="9.7109375" style="2" customWidth="1"/>
    <col min="21" max="21" width="16.85546875" bestFit="1" customWidth="1"/>
    <col min="22" max="16384" width="9.140625" style="2"/>
  </cols>
  <sheetData>
    <row r="1" spans="1:21" s="1" customFormat="1" ht="30" customHeight="1" x14ac:dyDescent="0.2">
      <c r="A1" s="5" t="s">
        <v>0</v>
      </c>
      <c r="B1" s="5" t="s">
        <v>1</v>
      </c>
      <c r="C1" s="5" t="s">
        <v>2</v>
      </c>
      <c r="D1" s="38" t="s">
        <v>13</v>
      </c>
      <c r="E1" s="38" t="s">
        <v>14</v>
      </c>
      <c r="F1" s="38" t="s">
        <v>4</v>
      </c>
      <c r="G1" s="40" t="s">
        <v>15</v>
      </c>
      <c r="H1" s="38" t="s">
        <v>5</v>
      </c>
      <c r="I1" s="38" t="s">
        <v>16</v>
      </c>
      <c r="J1" s="38" t="s">
        <v>5</v>
      </c>
      <c r="K1" s="38" t="s">
        <v>4</v>
      </c>
      <c r="L1" s="38" t="s">
        <v>17</v>
      </c>
      <c r="M1" s="38" t="s">
        <v>5</v>
      </c>
      <c r="N1" s="38" t="s">
        <v>18</v>
      </c>
      <c r="O1" s="38" t="s">
        <v>5</v>
      </c>
      <c r="P1" s="38" t="s">
        <v>4</v>
      </c>
      <c r="Q1" s="35" t="s">
        <v>3</v>
      </c>
      <c r="R1" s="38" t="s">
        <v>5</v>
      </c>
    </row>
    <row r="2" spans="1:21" ht="20.100000000000001" customHeight="1" x14ac:dyDescent="0.2">
      <c r="A2" s="6"/>
      <c r="B2" s="6"/>
      <c r="C2" s="6"/>
      <c r="D2" s="39"/>
      <c r="E2" s="39"/>
      <c r="F2" s="39"/>
      <c r="G2" s="41"/>
      <c r="H2" s="39"/>
      <c r="I2" s="39"/>
      <c r="J2" s="39"/>
      <c r="K2" s="39"/>
      <c r="L2" s="39"/>
      <c r="M2" s="39"/>
      <c r="N2" s="39"/>
      <c r="O2" s="39"/>
      <c r="P2" s="39"/>
      <c r="Q2" s="36"/>
      <c r="R2" s="39"/>
      <c r="S2" s="2"/>
      <c r="T2" s="2"/>
      <c r="U2" s="2"/>
    </row>
    <row r="3" spans="1:21" ht="45.75" customHeight="1" x14ac:dyDescent="0.2">
      <c r="A3" s="7"/>
      <c r="B3" s="7"/>
      <c r="C3" s="7"/>
      <c r="D3" s="34"/>
      <c r="E3" s="34"/>
      <c r="F3" s="34"/>
      <c r="G3" s="42"/>
      <c r="H3" s="34"/>
      <c r="I3" s="34"/>
      <c r="J3" s="34"/>
      <c r="K3" s="34"/>
      <c r="L3" s="34"/>
      <c r="M3" s="34"/>
      <c r="N3" s="34"/>
      <c r="O3" s="34"/>
      <c r="P3" s="34"/>
      <c r="Q3" s="37"/>
      <c r="R3" s="34"/>
      <c r="S3" s="2"/>
      <c r="T3" s="2"/>
      <c r="U3" s="2"/>
    </row>
    <row r="4" spans="1:21" ht="20.100000000000001" customHeight="1" x14ac:dyDescent="0.2">
      <c r="A4" s="8">
        <f>'[1]4'!A6</f>
        <v>1</v>
      </c>
      <c r="B4" s="9" t="str">
        <f>'[1]4'!B6</f>
        <v xml:space="preserve"> KALIWUNGU</v>
      </c>
      <c r="C4" s="9" t="str">
        <f>'[1]4'!C6</f>
        <v>KALIWUNGU</v>
      </c>
      <c r="D4" s="10">
        <v>30500</v>
      </c>
      <c r="E4" s="10">
        <v>31291</v>
      </c>
      <c r="F4" s="10">
        <f t="shared" ref="F4:F12" si="0">SUM(D4:E4)</f>
        <v>61791</v>
      </c>
      <c r="G4" s="10">
        <v>10</v>
      </c>
      <c r="H4" s="10">
        <f>G4/K4*100</f>
        <v>38.461538461538467</v>
      </c>
      <c r="I4" s="10">
        <v>16</v>
      </c>
      <c r="J4" s="11">
        <f>I4/K4*100</f>
        <v>61.53846153846154</v>
      </c>
      <c r="K4" s="10">
        <f>SUM(G4,I4)</f>
        <v>26</v>
      </c>
      <c r="L4" s="12">
        <v>23</v>
      </c>
      <c r="M4" s="11">
        <f>L4/P4*100</f>
        <v>53.488372093023251</v>
      </c>
      <c r="N4" s="10">
        <v>20</v>
      </c>
      <c r="O4" s="11">
        <f>N4/P4*100</f>
        <v>46.511627906976742</v>
      </c>
      <c r="P4" s="12">
        <f>SUM(L4,N4)</f>
        <v>43</v>
      </c>
      <c r="Q4" s="10">
        <v>2</v>
      </c>
      <c r="R4" s="11">
        <f>Q4/P4*100</f>
        <v>4.6511627906976747</v>
      </c>
      <c r="S4" s="2"/>
      <c r="T4" s="2"/>
      <c r="U4" s="2"/>
    </row>
    <row r="5" spans="1:21" ht="20.100000000000001" customHeight="1" x14ac:dyDescent="0.2">
      <c r="A5" s="8">
        <f>'[1]4'!A7</f>
        <v>2</v>
      </c>
      <c r="B5" s="9" t="str">
        <f>'[1]4'!B7</f>
        <v xml:space="preserve"> KALIWUNGU</v>
      </c>
      <c r="C5" s="9" t="str">
        <f>'[1]4'!C7</f>
        <v>SIDOREKSO</v>
      </c>
      <c r="D5" s="10">
        <v>15632</v>
      </c>
      <c r="E5" s="12">
        <v>18736</v>
      </c>
      <c r="F5" s="10">
        <f t="shared" si="0"/>
        <v>34368</v>
      </c>
      <c r="G5" s="10">
        <v>15</v>
      </c>
      <c r="H5" s="10">
        <f t="shared" ref="H5:H22" si="1">G5/K5*100</f>
        <v>57.692307692307686</v>
      </c>
      <c r="I5" s="10">
        <v>11</v>
      </c>
      <c r="J5" s="11">
        <f t="shared" ref="J5:J22" si="2">I5/K5*100</f>
        <v>42.307692307692307</v>
      </c>
      <c r="K5" s="10">
        <f t="shared" ref="K5:K22" si="3">SUM(G5,I5)</f>
        <v>26</v>
      </c>
      <c r="L5" s="12">
        <v>18</v>
      </c>
      <c r="M5" s="10">
        <f t="shared" ref="M5:M22" si="4">L5/P5*100</f>
        <v>62.068965517241381</v>
      </c>
      <c r="N5" s="10">
        <v>11</v>
      </c>
      <c r="O5" s="11">
        <f t="shared" ref="O5:O22" si="5">N5/P5*100</f>
        <v>37.931034482758619</v>
      </c>
      <c r="P5" s="12">
        <f t="shared" ref="P5:P22" si="6">SUM(L5,N5)</f>
        <v>29</v>
      </c>
      <c r="Q5" s="10">
        <v>0</v>
      </c>
      <c r="R5" s="11">
        <f t="shared" ref="R5:R22" si="7">Q5/P5*100</f>
        <v>0</v>
      </c>
      <c r="S5" s="2"/>
      <c r="T5" s="2"/>
      <c r="U5" s="2"/>
    </row>
    <row r="6" spans="1:21" ht="20.100000000000001" customHeight="1" x14ac:dyDescent="0.2">
      <c r="A6" s="8">
        <f>'[1]4'!A8</f>
        <v>3</v>
      </c>
      <c r="B6" s="9" t="str">
        <f>'[1]4'!B8</f>
        <v xml:space="preserve"> KOTA KUDUS</v>
      </c>
      <c r="C6" s="9" t="str">
        <f>'[1]4'!C8</f>
        <v>WERGU WETAN</v>
      </c>
      <c r="D6" s="10">
        <v>14785</v>
      </c>
      <c r="E6" s="13">
        <v>20125</v>
      </c>
      <c r="F6" s="10">
        <f t="shared" si="0"/>
        <v>34910</v>
      </c>
      <c r="G6" s="10">
        <v>14</v>
      </c>
      <c r="H6" s="10">
        <f t="shared" si="1"/>
        <v>58.333333333333336</v>
      </c>
      <c r="I6" s="10">
        <v>10</v>
      </c>
      <c r="J6" s="11">
        <f t="shared" si="2"/>
        <v>41.666666666666671</v>
      </c>
      <c r="K6" s="10">
        <f t="shared" si="3"/>
        <v>24</v>
      </c>
      <c r="L6" s="12">
        <v>14</v>
      </c>
      <c r="M6" s="10">
        <f t="shared" si="4"/>
        <v>58.333333333333336</v>
      </c>
      <c r="N6" s="10">
        <v>10</v>
      </c>
      <c r="O6" s="11">
        <f t="shared" si="5"/>
        <v>41.666666666666671</v>
      </c>
      <c r="P6" s="12">
        <f t="shared" si="6"/>
        <v>24</v>
      </c>
      <c r="Q6" s="10">
        <v>0</v>
      </c>
      <c r="R6" s="11">
        <f t="shared" si="7"/>
        <v>0</v>
      </c>
      <c r="S6" s="2"/>
      <c r="T6" s="2"/>
      <c r="U6" s="2"/>
    </row>
    <row r="7" spans="1:21" ht="20.100000000000001" customHeight="1" x14ac:dyDescent="0.2">
      <c r="A7" s="8">
        <f>'[1]4'!A9</f>
        <v>4</v>
      </c>
      <c r="B7" s="9" t="str">
        <f>'[1]4'!B9</f>
        <v xml:space="preserve"> KOTA KUDUS</v>
      </c>
      <c r="C7" s="9" t="str">
        <f>'[1]4'!C9</f>
        <v>PURWOSARI</v>
      </c>
      <c r="D7" s="10">
        <v>15452</v>
      </c>
      <c r="E7" s="13">
        <v>15654</v>
      </c>
      <c r="F7" s="10">
        <f t="shared" si="0"/>
        <v>31106</v>
      </c>
      <c r="G7" s="10">
        <v>8</v>
      </c>
      <c r="H7" s="10">
        <f t="shared" si="1"/>
        <v>36.363636363636367</v>
      </c>
      <c r="I7" s="10">
        <v>14</v>
      </c>
      <c r="J7" s="11">
        <f t="shared" si="2"/>
        <v>63.636363636363633</v>
      </c>
      <c r="K7" s="10">
        <f t="shared" si="3"/>
        <v>22</v>
      </c>
      <c r="L7" s="12">
        <v>10</v>
      </c>
      <c r="M7" s="10">
        <f t="shared" si="4"/>
        <v>37.037037037037038</v>
      </c>
      <c r="N7" s="10">
        <v>17</v>
      </c>
      <c r="O7" s="11">
        <f t="shared" si="5"/>
        <v>62.962962962962962</v>
      </c>
      <c r="P7" s="12">
        <f t="shared" si="6"/>
        <v>27</v>
      </c>
      <c r="Q7" s="10">
        <v>0</v>
      </c>
      <c r="R7" s="11">
        <f t="shared" si="7"/>
        <v>0</v>
      </c>
      <c r="S7" s="2"/>
      <c r="T7" s="2"/>
      <c r="U7" s="2"/>
    </row>
    <row r="8" spans="1:21" ht="20.100000000000001" customHeight="1" x14ac:dyDescent="0.2">
      <c r="A8" s="8">
        <f>'[1]4'!A10</f>
        <v>5</v>
      </c>
      <c r="B8" s="9" t="str">
        <f>'[1]4'!B10</f>
        <v xml:space="preserve"> KOTA KUDUS</v>
      </c>
      <c r="C8" s="9" t="str">
        <f>'[1]4'!C10</f>
        <v>RENDENG</v>
      </c>
      <c r="D8" s="10">
        <v>15002</v>
      </c>
      <c r="E8" s="10">
        <v>15919</v>
      </c>
      <c r="F8" s="10">
        <f t="shared" si="0"/>
        <v>30921</v>
      </c>
      <c r="G8" s="10">
        <v>7</v>
      </c>
      <c r="H8" s="10">
        <f t="shared" si="1"/>
        <v>58.333333333333336</v>
      </c>
      <c r="I8" s="10">
        <v>5</v>
      </c>
      <c r="J8" s="11">
        <f t="shared" si="2"/>
        <v>41.666666666666671</v>
      </c>
      <c r="K8" s="10">
        <f t="shared" si="3"/>
        <v>12</v>
      </c>
      <c r="L8" s="12">
        <v>10</v>
      </c>
      <c r="M8" s="10">
        <f t="shared" si="4"/>
        <v>62.5</v>
      </c>
      <c r="N8" s="10">
        <v>6</v>
      </c>
      <c r="O8" s="11">
        <f t="shared" si="5"/>
        <v>37.5</v>
      </c>
      <c r="P8" s="12">
        <f t="shared" si="6"/>
        <v>16</v>
      </c>
      <c r="Q8" s="10">
        <v>0</v>
      </c>
      <c r="R8" s="11">
        <f t="shared" si="7"/>
        <v>0</v>
      </c>
      <c r="S8" s="2"/>
      <c r="T8" s="2"/>
      <c r="U8" s="2"/>
    </row>
    <row r="9" spans="1:21" ht="20.100000000000001" customHeight="1" x14ac:dyDescent="0.2">
      <c r="A9" s="8">
        <f>'[1]4'!A11</f>
        <v>6</v>
      </c>
      <c r="B9" s="9" t="str">
        <f>'[1]4'!C11</f>
        <v>JATI</v>
      </c>
      <c r="C9" s="9" t="str">
        <f>'[1]4'!C11</f>
        <v>JATI</v>
      </c>
      <c r="D9" s="14">
        <v>28405</v>
      </c>
      <c r="E9" s="12">
        <v>28683</v>
      </c>
      <c r="F9" s="10">
        <f t="shared" si="0"/>
        <v>57088</v>
      </c>
      <c r="G9" s="10">
        <v>21</v>
      </c>
      <c r="H9" s="10">
        <f t="shared" si="1"/>
        <v>55.26315789473685</v>
      </c>
      <c r="I9" s="10">
        <v>17</v>
      </c>
      <c r="J9" s="11">
        <f t="shared" si="2"/>
        <v>44.736842105263158</v>
      </c>
      <c r="K9" s="10">
        <f t="shared" si="3"/>
        <v>38</v>
      </c>
      <c r="L9" s="12">
        <v>25</v>
      </c>
      <c r="M9" s="10">
        <f t="shared" si="4"/>
        <v>54.347826086956516</v>
      </c>
      <c r="N9" s="10">
        <v>21</v>
      </c>
      <c r="O9" s="11">
        <f t="shared" si="5"/>
        <v>45.652173913043477</v>
      </c>
      <c r="P9" s="12">
        <f t="shared" si="6"/>
        <v>46</v>
      </c>
      <c r="Q9" s="10">
        <v>3</v>
      </c>
      <c r="R9" s="11">
        <f t="shared" si="7"/>
        <v>6.5217391304347823</v>
      </c>
      <c r="S9" s="2"/>
      <c r="T9" s="2"/>
      <c r="U9" s="2"/>
    </row>
    <row r="10" spans="1:21" ht="20.100000000000001" customHeight="1" x14ac:dyDescent="0.2">
      <c r="A10" s="8">
        <f>'[1]4'!A12</f>
        <v>7</v>
      </c>
      <c r="B10" s="9" t="str">
        <f>'[1]4'!B12</f>
        <v xml:space="preserve"> JATI</v>
      </c>
      <c r="C10" s="9" t="str">
        <f>'[1]4'!C12</f>
        <v>NGEMBAL KULON</v>
      </c>
      <c r="D10" s="10">
        <v>26392</v>
      </c>
      <c r="E10" s="10">
        <v>26482</v>
      </c>
      <c r="F10" s="10">
        <f t="shared" si="0"/>
        <v>52874</v>
      </c>
      <c r="G10" s="10">
        <v>10</v>
      </c>
      <c r="H10" s="10">
        <v>34</v>
      </c>
      <c r="I10" s="10">
        <v>19</v>
      </c>
      <c r="J10" s="11">
        <f t="shared" si="2"/>
        <v>65.517241379310349</v>
      </c>
      <c r="K10" s="10">
        <f t="shared" si="3"/>
        <v>29</v>
      </c>
      <c r="L10" s="12">
        <v>15</v>
      </c>
      <c r="M10" s="10">
        <v>42</v>
      </c>
      <c r="N10" s="10">
        <v>21</v>
      </c>
      <c r="O10" s="11">
        <f t="shared" si="5"/>
        <v>58.333333333333336</v>
      </c>
      <c r="P10" s="12">
        <f t="shared" si="6"/>
        <v>36</v>
      </c>
      <c r="Q10" s="10">
        <v>3</v>
      </c>
      <c r="R10" s="11">
        <f t="shared" si="7"/>
        <v>8.3333333333333321</v>
      </c>
      <c r="S10" s="2"/>
      <c r="T10" s="2"/>
      <c r="U10" s="2"/>
    </row>
    <row r="11" spans="1:21" ht="20.100000000000001" customHeight="1" x14ac:dyDescent="0.2">
      <c r="A11" s="8">
        <f>'[1]4'!A13</f>
        <v>8</v>
      </c>
      <c r="B11" s="9" t="str">
        <f>'[1]4'!B13</f>
        <v xml:space="preserve"> UNDAAN</v>
      </c>
      <c r="C11" s="9" t="str">
        <f>'[1]4'!C13</f>
        <v>UNDAAN</v>
      </c>
      <c r="D11" s="10">
        <v>21106</v>
      </c>
      <c r="E11" s="10">
        <v>21636</v>
      </c>
      <c r="F11" s="10">
        <f t="shared" si="0"/>
        <v>42742</v>
      </c>
      <c r="G11" s="10">
        <v>7</v>
      </c>
      <c r="H11" s="10">
        <f t="shared" si="1"/>
        <v>50</v>
      </c>
      <c r="I11" s="10">
        <v>7</v>
      </c>
      <c r="J11" s="11">
        <f t="shared" si="2"/>
        <v>50</v>
      </c>
      <c r="K11" s="10">
        <f t="shared" si="3"/>
        <v>14</v>
      </c>
      <c r="L11" s="12">
        <v>8</v>
      </c>
      <c r="M11" s="10">
        <f t="shared" si="4"/>
        <v>53.333333333333336</v>
      </c>
      <c r="N11" s="10">
        <v>7</v>
      </c>
      <c r="O11" s="11">
        <f t="shared" si="5"/>
        <v>46.666666666666664</v>
      </c>
      <c r="P11" s="12">
        <f t="shared" si="6"/>
        <v>15</v>
      </c>
      <c r="Q11" s="10">
        <v>0</v>
      </c>
      <c r="R11" s="11">
        <f t="shared" si="7"/>
        <v>0</v>
      </c>
      <c r="S11" s="2"/>
      <c r="T11" s="2"/>
      <c r="U11" s="2"/>
    </row>
    <row r="12" spans="1:21" ht="20.100000000000001" customHeight="1" x14ac:dyDescent="0.2">
      <c r="A12" s="8">
        <f>'[1]4'!A14</f>
        <v>9</v>
      </c>
      <c r="B12" s="9" t="str">
        <f>'[1]4'!B14</f>
        <v xml:space="preserve"> UNDAAN</v>
      </c>
      <c r="C12" s="9" t="str">
        <f>'[1]4'!C14</f>
        <v>NGEMPLAK</v>
      </c>
      <c r="D12" s="10">
        <v>15464</v>
      </c>
      <c r="E12" s="10">
        <v>15730</v>
      </c>
      <c r="F12" s="10">
        <f t="shared" si="0"/>
        <v>31194</v>
      </c>
      <c r="G12" s="10">
        <v>7</v>
      </c>
      <c r="H12" s="10">
        <f t="shared" si="1"/>
        <v>28.000000000000004</v>
      </c>
      <c r="I12" s="10">
        <v>18</v>
      </c>
      <c r="J12" s="11">
        <f t="shared" si="2"/>
        <v>72</v>
      </c>
      <c r="K12" s="10">
        <f t="shared" si="3"/>
        <v>25</v>
      </c>
      <c r="L12" s="12">
        <v>12</v>
      </c>
      <c r="M12" s="10">
        <f t="shared" si="4"/>
        <v>37.5</v>
      </c>
      <c r="N12" s="10">
        <v>20</v>
      </c>
      <c r="O12" s="11">
        <f t="shared" si="5"/>
        <v>62.5</v>
      </c>
      <c r="P12" s="12">
        <f t="shared" si="6"/>
        <v>32</v>
      </c>
      <c r="Q12" s="10">
        <v>0</v>
      </c>
      <c r="R12" s="11">
        <f t="shared" si="7"/>
        <v>0</v>
      </c>
      <c r="S12" s="2"/>
      <c r="T12" s="2"/>
      <c r="U12" s="2"/>
    </row>
    <row r="13" spans="1:21" ht="20.100000000000001" customHeight="1" x14ac:dyDescent="0.2">
      <c r="A13" s="8">
        <f>'[1]4'!A15</f>
        <v>10</v>
      </c>
      <c r="B13" s="9" t="str">
        <f>'[1]4'!B15</f>
        <v xml:space="preserve"> MEJOBO</v>
      </c>
      <c r="C13" s="9" t="str">
        <f>'[1]4'!C15</f>
        <v>MEJOBO</v>
      </c>
      <c r="D13" s="10">
        <v>13366</v>
      </c>
      <c r="E13" s="10">
        <v>20048</v>
      </c>
      <c r="F13" s="10">
        <f t="shared" ref="F13:F22" si="8">SUM(D13:E13)</f>
        <v>33414</v>
      </c>
      <c r="G13" s="10">
        <v>18</v>
      </c>
      <c r="H13" s="10">
        <f t="shared" si="1"/>
        <v>48.648648648648653</v>
      </c>
      <c r="I13" s="10">
        <v>19</v>
      </c>
      <c r="J13" s="11">
        <f t="shared" si="2"/>
        <v>51.351351351351347</v>
      </c>
      <c r="K13" s="10">
        <f t="shared" si="3"/>
        <v>37</v>
      </c>
      <c r="L13" s="12">
        <v>23</v>
      </c>
      <c r="M13" s="10">
        <f t="shared" si="4"/>
        <v>53.488372093023251</v>
      </c>
      <c r="N13" s="10">
        <v>20</v>
      </c>
      <c r="O13" s="11">
        <f t="shared" si="5"/>
        <v>46.511627906976742</v>
      </c>
      <c r="P13" s="12">
        <f t="shared" si="6"/>
        <v>43</v>
      </c>
      <c r="Q13" s="10">
        <v>2</v>
      </c>
      <c r="R13" s="11">
        <f t="shared" si="7"/>
        <v>4.6511627906976747</v>
      </c>
      <c r="S13" s="2"/>
      <c r="T13" s="2"/>
      <c r="U13" s="2"/>
    </row>
    <row r="14" spans="1:21" ht="20.100000000000001" customHeight="1" x14ac:dyDescent="0.2">
      <c r="A14" s="8">
        <f>'[1]4'!A16</f>
        <v>11</v>
      </c>
      <c r="B14" s="9" t="str">
        <f>'[1]4'!B16</f>
        <v xml:space="preserve"> MEJOBO</v>
      </c>
      <c r="C14" s="9" t="str">
        <f>'[1]4'!C16</f>
        <v>JEPANG</v>
      </c>
      <c r="D14" s="10">
        <v>18877</v>
      </c>
      <c r="E14" s="10">
        <v>19344</v>
      </c>
      <c r="F14" s="10">
        <f t="shared" si="8"/>
        <v>38221</v>
      </c>
      <c r="G14" s="10">
        <v>8</v>
      </c>
      <c r="H14" s="10">
        <f t="shared" si="1"/>
        <v>38.095238095238095</v>
      </c>
      <c r="I14" s="10">
        <v>13</v>
      </c>
      <c r="J14" s="11">
        <f t="shared" si="2"/>
        <v>61.904761904761905</v>
      </c>
      <c r="K14" s="10">
        <f t="shared" si="3"/>
        <v>21</v>
      </c>
      <c r="L14" s="12">
        <v>16</v>
      </c>
      <c r="M14" s="10">
        <f t="shared" si="4"/>
        <v>51.612903225806448</v>
      </c>
      <c r="N14" s="10">
        <v>15</v>
      </c>
      <c r="O14" s="11">
        <f t="shared" si="5"/>
        <v>48.387096774193552</v>
      </c>
      <c r="P14" s="12">
        <f t="shared" si="6"/>
        <v>31</v>
      </c>
      <c r="Q14" s="10">
        <v>0</v>
      </c>
      <c r="R14" s="11">
        <f t="shared" si="7"/>
        <v>0</v>
      </c>
      <c r="S14" s="2"/>
      <c r="T14" s="2"/>
      <c r="U14" s="2"/>
    </row>
    <row r="15" spans="1:21" ht="20.100000000000001" customHeight="1" x14ac:dyDescent="0.2">
      <c r="A15" s="8">
        <f>'[1]4'!A17</f>
        <v>12</v>
      </c>
      <c r="B15" s="9" t="str">
        <f>'[1]4'!B17</f>
        <v xml:space="preserve"> JEKULO</v>
      </c>
      <c r="C15" s="9" t="str">
        <f>'[1]4'!C17</f>
        <v>JEKULO</v>
      </c>
      <c r="D15" s="10">
        <v>21676</v>
      </c>
      <c r="E15" s="10">
        <v>22279</v>
      </c>
      <c r="F15" s="10">
        <f t="shared" si="8"/>
        <v>43955</v>
      </c>
      <c r="G15" s="10">
        <v>12</v>
      </c>
      <c r="H15" s="10">
        <f t="shared" si="1"/>
        <v>52.173913043478258</v>
      </c>
      <c r="I15" s="10">
        <v>11</v>
      </c>
      <c r="J15" s="11">
        <f t="shared" si="2"/>
        <v>47.826086956521742</v>
      </c>
      <c r="K15" s="10">
        <f t="shared" si="3"/>
        <v>23</v>
      </c>
      <c r="L15" s="12">
        <v>13</v>
      </c>
      <c r="M15" s="10">
        <f t="shared" si="4"/>
        <v>46.428571428571431</v>
      </c>
      <c r="N15" s="10">
        <v>15</v>
      </c>
      <c r="O15" s="11">
        <f t="shared" si="5"/>
        <v>53.571428571428569</v>
      </c>
      <c r="P15" s="12">
        <f t="shared" si="6"/>
        <v>28</v>
      </c>
      <c r="Q15" s="10">
        <v>0</v>
      </c>
      <c r="R15" s="11">
        <f t="shared" si="7"/>
        <v>0</v>
      </c>
      <c r="S15" s="2"/>
      <c r="T15" s="2"/>
      <c r="U15" s="2"/>
    </row>
    <row r="16" spans="1:21" ht="20.100000000000001" customHeight="1" x14ac:dyDescent="0.2">
      <c r="A16" s="8">
        <f>'[1]4'!A18</f>
        <v>13</v>
      </c>
      <c r="B16" s="9" t="str">
        <f>'[1]4'!B18</f>
        <v xml:space="preserve"> JEKULO</v>
      </c>
      <c r="C16" s="9" t="str">
        <f>'[1]4'!C18</f>
        <v>TANJUNGREJO</v>
      </c>
      <c r="D16" s="10">
        <v>30579</v>
      </c>
      <c r="E16" s="10">
        <v>31427</v>
      </c>
      <c r="F16" s="10">
        <f t="shared" si="8"/>
        <v>62006</v>
      </c>
      <c r="G16" s="10">
        <v>10</v>
      </c>
      <c r="H16" s="10">
        <v>0.03</v>
      </c>
      <c r="I16" s="10">
        <v>18</v>
      </c>
      <c r="J16" s="11">
        <v>5.6000000000000001E-2</v>
      </c>
      <c r="K16" s="10">
        <f t="shared" si="3"/>
        <v>28</v>
      </c>
      <c r="L16" s="12">
        <v>21</v>
      </c>
      <c r="M16" s="10">
        <f t="shared" si="4"/>
        <v>35.593220338983052</v>
      </c>
      <c r="N16" s="10">
        <v>38</v>
      </c>
      <c r="O16" s="11">
        <f t="shared" si="5"/>
        <v>64.406779661016941</v>
      </c>
      <c r="P16" s="12">
        <f t="shared" si="6"/>
        <v>59</v>
      </c>
      <c r="Q16" s="10">
        <v>3</v>
      </c>
      <c r="R16" s="11">
        <f t="shared" si="7"/>
        <v>5.0847457627118651</v>
      </c>
      <c r="S16" s="2"/>
      <c r="T16" s="2"/>
      <c r="U16" s="15"/>
    </row>
    <row r="17" spans="1:22" ht="20.100000000000001" customHeight="1" x14ac:dyDescent="0.2">
      <c r="A17" s="8">
        <f>'[1]4'!A19</f>
        <v>14</v>
      </c>
      <c r="B17" s="9" t="str">
        <f>'[1]4'!B19</f>
        <v xml:space="preserve"> BAE</v>
      </c>
      <c r="C17" s="9" t="str">
        <f>'[1]4'!C19</f>
        <v>BAE</v>
      </c>
      <c r="D17" s="10">
        <v>20984</v>
      </c>
      <c r="E17" s="10">
        <v>21580</v>
      </c>
      <c r="F17" s="10">
        <f t="shared" si="8"/>
        <v>42564</v>
      </c>
      <c r="G17" s="10">
        <v>3</v>
      </c>
      <c r="H17" s="10">
        <f t="shared" si="1"/>
        <v>42.857142857142854</v>
      </c>
      <c r="I17" s="10">
        <v>4</v>
      </c>
      <c r="J17" s="11">
        <f t="shared" si="2"/>
        <v>57.142857142857139</v>
      </c>
      <c r="K17" s="10">
        <f t="shared" si="3"/>
        <v>7</v>
      </c>
      <c r="L17" s="12">
        <v>4</v>
      </c>
      <c r="M17" s="10">
        <f t="shared" si="4"/>
        <v>28.571428571428569</v>
      </c>
      <c r="N17" s="10">
        <v>10</v>
      </c>
      <c r="O17" s="11">
        <f t="shared" si="5"/>
        <v>71.428571428571431</v>
      </c>
      <c r="P17" s="12">
        <f t="shared" si="6"/>
        <v>14</v>
      </c>
      <c r="Q17" s="10">
        <v>0</v>
      </c>
      <c r="R17" s="11">
        <f t="shared" si="7"/>
        <v>0</v>
      </c>
      <c r="S17" s="2"/>
      <c r="T17" s="2"/>
      <c r="U17" s="2"/>
    </row>
    <row r="18" spans="1:22" ht="20.100000000000001" customHeight="1" x14ac:dyDescent="0.2">
      <c r="A18" s="8">
        <f>'[1]4'!A20</f>
        <v>15</v>
      </c>
      <c r="B18" s="9" t="str">
        <f>'[1]4'!B20</f>
        <v xml:space="preserve"> BAE</v>
      </c>
      <c r="C18" s="9" t="str">
        <f>'[1]4'!C20</f>
        <v>DERSALAM</v>
      </c>
      <c r="D18" s="10">
        <v>14229</v>
      </c>
      <c r="E18" s="10">
        <v>14633</v>
      </c>
      <c r="F18" s="10">
        <f t="shared" si="8"/>
        <v>28862</v>
      </c>
      <c r="G18" s="10">
        <v>6</v>
      </c>
      <c r="H18" s="10">
        <f t="shared" si="1"/>
        <v>31.578947368421051</v>
      </c>
      <c r="I18" s="10">
        <v>13</v>
      </c>
      <c r="J18" s="11">
        <f t="shared" si="2"/>
        <v>68.421052631578945</v>
      </c>
      <c r="K18" s="10">
        <f t="shared" si="3"/>
        <v>19</v>
      </c>
      <c r="L18" s="12">
        <v>7</v>
      </c>
      <c r="M18" s="10">
        <f>L18/P18*100</f>
        <v>26.923076923076923</v>
      </c>
      <c r="N18" s="10">
        <v>19</v>
      </c>
      <c r="O18" s="11">
        <f t="shared" si="5"/>
        <v>73.076923076923066</v>
      </c>
      <c r="P18" s="12">
        <f t="shared" si="6"/>
        <v>26</v>
      </c>
      <c r="Q18" s="10">
        <v>0</v>
      </c>
      <c r="R18" s="11">
        <f t="shared" si="7"/>
        <v>0</v>
      </c>
      <c r="S18" s="2"/>
      <c r="T18" s="2"/>
      <c r="U18" s="2"/>
    </row>
    <row r="19" spans="1:22" ht="20.100000000000001" customHeight="1" x14ac:dyDescent="0.2">
      <c r="A19" s="8">
        <f>'[1]4'!A21</f>
        <v>16</v>
      </c>
      <c r="B19" s="9" t="str">
        <f>'[1]4'!B21</f>
        <v xml:space="preserve"> GEBOG</v>
      </c>
      <c r="C19" s="9" t="str">
        <f>'[1]4'!C21</f>
        <v>GRIBIG</v>
      </c>
      <c r="D19" s="10">
        <v>28366</v>
      </c>
      <c r="E19" s="10">
        <v>29012</v>
      </c>
      <c r="F19" s="10">
        <f t="shared" si="8"/>
        <v>57378</v>
      </c>
      <c r="G19" s="10">
        <v>23</v>
      </c>
      <c r="H19" s="10">
        <f t="shared" si="1"/>
        <v>46</v>
      </c>
      <c r="I19" s="10">
        <v>27</v>
      </c>
      <c r="J19" s="11">
        <f t="shared" si="2"/>
        <v>54</v>
      </c>
      <c r="K19" s="10">
        <f t="shared" si="3"/>
        <v>50</v>
      </c>
      <c r="L19" s="12">
        <v>23</v>
      </c>
      <c r="M19" s="10">
        <f t="shared" si="4"/>
        <v>46</v>
      </c>
      <c r="N19" s="10">
        <v>27</v>
      </c>
      <c r="O19" s="11">
        <f t="shared" si="5"/>
        <v>54</v>
      </c>
      <c r="P19" s="12">
        <f t="shared" si="6"/>
        <v>50</v>
      </c>
      <c r="Q19" s="10">
        <v>0</v>
      </c>
      <c r="R19" s="11">
        <f t="shared" si="7"/>
        <v>0</v>
      </c>
      <c r="S19" s="2"/>
      <c r="T19" s="2"/>
      <c r="U19" s="2"/>
    </row>
    <row r="20" spans="1:22" ht="20.100000000000001" customHeight="1" x14ac:dyDescent="0.2">
      <c r="A20" s="8">
        <f>'[1]4'!A22</f>
        <v>17</v>
      </c>
      <c r="B20" s="9" t="str">
        <f>'[1]4'!B22</f>
        <v xml:space="preserve"> GEBOG</v>
      </c>
      <c r="C20" s="9" t="str">
        <f>'[1]4'!C22</f>
        <v>GONDOSARI</v>
      </c>
      <c r="D20" s="10">
        <v>21958</v>
      </c>
      <c r="E20" s="10">
        <v>22457</v>
      </c>
      <c r="F20" s="10">
        <f t="shared" si="8"/>
        <v>44415</v>
      </c>
      <c r="G20" s="10">
        <v>11</v>
      </c>
      <c r="H20" s="10">
        <f t="shared" si="1"/>
        <v>55.000000000000007</v>
      </c>
      <c r="I20" s="10">
        <v>9</v>
      </c>
      <c r="J20" s="11">
        <f t="shared" si="2"/>
        <v>45</v>
      </c>
      <c r="K20" s="10">
        <f t="shared" si="3"/>
        <v>20</v>
      </c>
      <c r="L20" s="12">
        <v>10</v>
      </c>
      <c r="M20" s="10">
        <f t="shared" si="4"/>
        <v>41.666666666666671</v>
      </c>
      <c r="N20" s="10">
        <v>14</v>
      </c>
      <c r="O20" s="11">
        <f>N20/P20*100</f>
        <v>58.333333333333336</v>
      </c>
      <c r="P20" s="12">
        <f t="shared" si="6"/>
        <v>24</v>
      </c>
      <c r="Q20" s="10">
        <v>1</v>
      </c>
      <c r="R20" s="11">
        <f t="shared" si="7"/>
        <v>4.1666666666666661</v>
      </c>
      <c r="S20" s="2"/>
      <c r="T20" s="2"/>
      <c r="U20" s="2"/>
    </row>
    <row r="21" spans="1:22" ht="20.100000000000001" customHeight="1" x14ac:dyDescent="0.2">
      <c r="A21" s="8">
        <f>'[1]4'!A23</f>
        <v>18</v>
      </c>
      <c r="B21" s="9" t="str">
        <f>'[1]4'!B23</f>
        <v>DAWE</v>
      </c>
      <c r="C21" s="9" t="str">
        <f>'[1]4'!C23</f>
        <v>DAWE</v>
      </c>
      <c r="D21" s="10">
        <v>33782</v>
      </c>
      <c r="E21" s="10">
        <v>33412</v>
      </c>
      <c r="F21" s="10">
        <f t="shared" si="8"/>
        <v>67194</v>
      </c>
      <c r="G21" s="10">
        <v>15</v>
      </c>
      <c r="H21" s="10">
        <f t="shared" si="1"/>
        <v>57.692307692307686</v>
      </c>
      <c r="I21" s="10">
        <v>11</v>
      </c>
      <c r="J21" s="11">
        <f t="shared" si="2"/>
        <v>42.307692307692307</v>
      </c>
      <c r="K21" s="10">
        <f t="shared" si="3"/>
        <v>26</v>
      </c>
      <c r="L21" s="12">
        <v>20</v>
      </c>
      <c r="M21" s="10">
        <f t="shared" si="4"/>
        <v>38.461538461538467</v>
      </c>
      <c r="N21" s="10">
        <v>32</v>
      </c>
      <c r="O21" s="11">
        <f t="shared" si="5"/>
        <v>61.53846153846154</v>
      </c>
      <c r="P21" s="12">
        <f t="shared" si="6"/>
        <v>52</v>
      </c>
      <c r="Q21" s="10">
        <v>0</v>
      </c>
      <c r="R21" s="11">
        <f t="shared" si="7"/>
        <v>0</v>
      </c>
      <c r="S21" s="2"/>
      <c r="T21" s="2"/>
      <c r="U21" s="16"/>
    </row>
    <row r="22" spans="1:22" ht="20.100000000000001" customHeight="1" x14ac:dyDescent="0.2">
      <c r="A22" s="8">
        <f>'[1]4'!A24</f>
        <v>19</v>
      </c>
      <c r="B22" s="9" t="str">
        <f>'[1]4'!B24</f>
        <v>DAWE</v>
      </c>
      <c r="C22" s="9" t="str">
        <f>'[1]4'!C24</f>
        <v>REJOSARI</v>
      </c>
      <c r="D22" s="10">
        <v>19605</v>
      </c>
      <c r="E22" s="10">
        <v>19983</v>
      </c>
      <c r="F22" s="10">
        <f t="shared" si="8"/>
        <v>39588</v>
      </c>
      <c r="G22" s="10">
        <v>2</v>
      </c>
      <c r="H22" s="10">
        <f t="shared" si="1"/>
        <v>40</v>
      </c>
      <c r="I22" s="10">
        <v>3</v>
      </c>
      <c r="J22" s="11">
        <f t="shared" si="2"/>
        <v>60</v>
      </c>
      <c r="K22" s="10">
        <f t="shared" si="3"/>
        <v>5</v>
      </c>
      <c r="L22" s="12">
        <v>2</v>
      </c>
      <c r="M22" s="10">
        <f t="shared" si="4"/>
        <v>40</v>
      </c>
      <c r="N22" s="10">
        <v>3</v>
      </c>
      <c r="O22" s="11">
        <f t="shared" si="5"/>
        <v>60</v>
      </c>
      <c r="P22" s="12">
        <f t="shared" si="6"/>
        <v>5</v>
      </c>
      <c r="Q22" s="10">
        <v>0</v>
      </c>
      <c r="R22" s="11">
        <f t="shared" si="7"/>
        <v>0</v>
      </c>
      <c r="S22" s="2"/>
      <c r="T22" s="2"/>
      <c r="U22" s="2"/>
    </row>
    <row r="23" spans="1:22" ht="24.95" customHeight="1" x14ac:dyDescent="0.2">
      <c r="A23" s="17" t="s">
        <v>6</v>
      </c>
      <c r="B23" s="18"/>
      <c r="C23" s="19"/>
      <c r="D23" s="20">
        <f>SUM(D4:D22)</f>
        <v>406160</v>
      </c>
      <c r="E23" s="20">
        <f>SUM(E4:E22)</f>
        <v>428431</v>
      </c>
      <c r="F23" s="20">
        <f>SUM(F4:F22)</f>
        <v>834591</v>
      </c>
      <c r="G23" s="20">
        <f>SUM(G4:G22)</f>
        <v>207</v>
      </c>
      <c r="H23" s="20">
        <f>G23/K23*100</f>
        <v>45.796460176991147</v>
      </c>
      <c r="I23" s="20">
        <f>SUM(I4:I22)</f>
        <v>245</v>
      </c>
      <c r="J23" s="20">
        <f>I23/K23*100</f>
        <v>54.203539823008853</v>
      </c>
      <c r="K23" s="20">
        <f>SUM(K4:K22)</f>
        <v>452</v>
      </c>
      <c r="L23" s="21">
        <f>SUM(L4:L22)</f>
        <v>274</v>
      </c>
      <c r="M23" s="20">
        <f>L23/P23*100</f>
        <v>45.666666666666664</v>
      </c>
      <c r="N23" s="20">
        <f>SUM(N4:N22)</f>
        <v>326</v>
      </c>
      <c r="O23" s="20">
        <f>N23/P23*100</f>
        <v>54.333333333333336</v>
      </c>
      <c r="P23" s="21">
        <f>SUM(P4:P22)</f>
        <v>600</v>
      </c>
      <c r="Q23" s="20">
        <f>SUM(Q4:Q22)</f>
        <v>14</v>
      </c>
      <c r="R23" s="20">
        <f>Q23/P23*100</f>
        <v>2.3333333333333335</v>
      </c>
      <c r="S23" s="2"/>
      <c r="T23" s="2"/>
      <c r="U23" s="2"/>
      <c r="V23" s="1"/>
    </row>
    <row r="24" spans="1:22" ht="24.95" customHeight="1" x14ac:dyDescent="0.2">
      <c r="A24" s="17" t="s">
        <v>7</v>
      </c>
      <c r="B24" s="18"/>
      <c r="C24" s="18"/>
      <c r="D24" s="22"/>
      <c r="E24" s="22"/>
      <c r="F24" s="22"/>
      <c r="G24" s="23">
        <f>G23/D23*100000</f>
        <v>50.965136891865278</v>
      </c>
      <c r="H24" s="22"/>
      <c r="I24" s="23">
        <f>I23/E23*100000</f>
        <v>57.185404417514142</v>
      </c>
      <c r="J24" s="22"/>
      <c r="K24" s="23">
        <f>K23/$F$23*100000</f>
        <v>54.158264347446838</v>
      </c>
      <c r="L24" s="24"/>
      <c r="M24" s="24"/>
      <c r="N24" s="24"/>
      <c r="O24" s="24"/>
      <c r="P24" s="24"/>
      <c r="Q24" s="22"/>
      <c r="R24" s="25"/>
      <c r="S24" s="2"/>
      <c r="T24" s="2"/>
      <c r="U24" s="2"/>
      <c r="V24" s="1"/>
    </row>
    <row r="25" spans="1:22" ht="24.95" customHeight="1" thickBot="1" x14ac:dyDescent="0.25">
      <c r="A25" s="17" t="s">
        <v>8</v>
      </c>
      <c r="B25" s="26"/>
      <c r="C25" s="26"/>
      <c r="D25" s="27"/>
      <c r="E25" s="28"/>
      <c r="F25" s="29"/>
      <c r="G25" s="27"/>
      <c r="H25" s="27"/>
      <c r="I25" s="27"/>
      <c r="J25" s="27"/>
      <c r="K25" s="27"/>
      <c r="L25" s="30">
        <f>L23/D23*100000</f>
        <v>67.461099074256452</v>
      </c>
      <c r="M25" s="29"/>
      <c r="N25" s="30">
        <f>N23/E23*100000</f>
        <v>76.091599347386165</v>
      </c>
      <c r="O25" s="29"/>
      <c r="P25" s="30">
        <f>P23/F23*100000</f>
        <v>71.891501346168354</v>
      </c>
      <c r="Q25" s="27"/>
      <c r="R25" s="31"/>
      <c r="S25" s="2"/>
      <c r="T25" s="2"/>
      <c r="U25" s="2"/>
      <c r="V25" s="1"/>
    </row>
    <row r="26" spans="1:22" ht="18" x14ac:dyDescent="0.2">
      <c r="A26" s="4"/>
      <c r="B26" s="32"/>
      <c r="C26" s="32"/>
      <c r="D26" s="33"/>
      <c r="E26" s="33"/>
      <c r="F26" s="3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"/>
      <c r="T26" s="2"/>
      <c r="U26" s="2"/>
    </row>
    <row r="27" spans="1:22" x14ac:dyDescent="0.2">
      <c r="A27" s="2" t="s">
        <v>9</v>
      </c>
      <c r="B27" s="3"/>
      <c r="C27" s="3"/>
      <c r="D27" s="3"/>
      <c r="E27" s="3"/>
      <c r="F27" s="3"/>
      <c r="S27" s="2"/>
      <c r="T27" s="2"/>
      <c r="U27" s="2"/>
    </row>
    <row r="28" spans="1:22" ht="18" x14ac:dyDescent="0.2">
      <c r="A28" s="2" t="s">
        <v>10</v>
      </c>
      <c r="S28" s="2"/>
      <c r="T28" s="2"/>
      <c r="U28" s="2"/>
    </row>
    <row r="29" spans="1:22" ht="14.25" customHeight="1" x14ac:dyDescent="0.2">
      <c r="B29" s="2" t="s">
        <v>11</v>
      </c>
      <c r="S29" s="2"/>
      <c r="T29" s="2"/>
      <c r="U29" s="2"/>
    </row>
    <row r="30" spans="1:22" ht="14.25" customHeight="1" x14ac:dyDescent="0.2">
      <c r="B30" s="2" t="s">
        <v>12</v>
      </c>
      <c r="S30" s="2"/>
      <c r="T30" s="2"/>
      <c r="U30" s="2"/>
    </row>
    <row r="31" spans="1:22" x14ac:dyDescent="0.2">
      <c r="S31" s="2"/>
      <c r="T31" s="2"/>
      <c r="U31" s="2"/>
    </row>
  </sheetData>
  <mergeCells count="18">
    <mergeCell ref="O1:O3"/>
    <mergeCell ref="P1:P3"/>
    <mergeCell ref="Q1:Q3"/>
    <mergeCell ref="R1:R3"/>
    <mergeCell ref="I1:I3"/>
    <mergeCell ref="J1:J3"/>
    <mergeCell ref="K1:K3"/>
    <mergeCell ref="L1:L3"/>
    <mergeCell ref="M1:M3"/>
    <mergeCell ref="N1:N3"/>
    <mergeCell ref="D1:D3"/>
    <mergeCell ref="E1:E3"/>
    <mergeCell ref="F1:F3"/>
    <mergeCell ref="G1:G3"/>
    <mergeCell ref="H1:H3"/>
    <mergeCell ref="A1:A3"/>
    <mergeCell ref="B1:B3"/>
    <mergeCell ref="C1:C3"/>
  </mergeCells>
  <printOptions horizontalCentered="1"/>
  <pageMargins left="1.05" right="0.9" top="1.03" bottom="0.78" header="0" footer="0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2017-11-03T06:35:53Z</dcterms:created>
  <dcterms:modified xsi:type="dcterms:W3CDTF">2017-11-03T06:46:47Z</dcterms:modified>
</cp:coreProperties>
</file>